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2780" activeTab="2"/>
  </bookViews>
  <sheets>
    <sheet name="январь" sheetId="1" r:id="rId1"/>
    <sheet name="февраль" sheetId="2" r:id="rId2"/>
    <sheet name="март" sheetId="3" r:id="rId3"/>
  </sheets>
  <definedNames>
    <definedName name="OLE_LINK2" localSheetId="2">'март'!#REF!</definedName>
    <definedName name="OLE_LINK2" localSheetId="1">'февраль'!#REF!</definedName>
    <definedName name="OLE_LINK2" localSheetId="0">'январь'!#REF!</definedName>
    <definedName name="_xlnm.Print_Area" localSheetId="2">'март'!$A$1:$F$97</definedName>
    <definedName name="_xlnm.Print_Area" localSheetId="1">'февраль'!$A$1:$F$97</definedName>
    <definedName name="_xlnm.Print_Area" localSheetId="0">'январь'!$A$1:$F$97</definedName>
  </definedNames>
  <calcPr fullCalcOnLoad="1"/>
</workbook>
</file>

<file path=xl/sharedStrings.xml><?xml version="1.0" encoding="utf-8"?>
<sst xmlns="http://schemas.openxmlformats.org/spreadsheetml/2006/main" count="288" uniqueCount="78">
  <si>
    <t>Приложение  2</t>
  </si>
  <si>
    <t>Наименование показателей</t>
  </si>
  <si>
    <t xml:space="preserve"> Финансирование с начала года, руб.коп</t>
  </si>
  <si>
    <t>Кассовые расходы с начала года, руб.коп.</t>
  </si>
  <si>
    <t>Фактические расходы с начала года,руб.коп</t>
  </si>
  <si>
    <t>Раздел 1. Объём финансового обеспечения выполнения муниципального задания</t>
  </si>
  <si>
    <t>1.Затраты на оказание муниципальных услуг,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</si>
  <si>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</si>
  <si>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</si>
  <si>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</si>
  <si>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</si>
  <si>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</si>
  <si>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</si>
  <si>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</si>
  <si>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</si>
  <si>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</si>
  <si>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</si>
  <si>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</si>
  <si>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 xml:space="preserve">Примечание: отчет предоставляется  до 2 числа месяца, следующего за расчетным </t>
  </si>
  <si>
    <t xml:space="preserve">Отчет об использовании средств субсидий, выделенных на исполнение муниципального задания </t>
  </si>
  <si>
    <t>Обьем  расходов за отчетный период(месяц), руб.коп.</t>
  </si>
  <si>
    <t>211 000- заработная плата</t>
  </si>
  <si>
    <t xml:space="preserve">211 000 - аванс </t>
  </si>
  <si>
    <t>213 000 -  начисления  на оплату труда</t>
  </si>
  <si>
    <t>221 000 - услуги связи</t>
  </si>
  <si>
    <t>225 002 - работы,услуги по содержанию имущества</t>
  </si>
  <si>
    <t>226 001- питание</t>
  </si>
  <si>
    <t>226 002 -прочие работы, услуги</t>
  </si>
  <si>
    <t>226 002 - мед.осмотр</t>
  </si>
  <si>
    <t>340 001 - питание</t>
  </si>
  <si>
    <t>Коммунальные услуги всего,в том числе:</t>
  </si>
  <si>
    <t>223 001 - тепло</t>
  </si>
  <si>
    <t>223 003 - свет</t>
  </si>
  <si>
    <t>223 004 - вода</t>
  </si>
  <si>
    <t>290 000 - культурное обслуживание</t>
  </si>
  <si>
    <t>340 003 - материальные затраты</t>
  </si>
  <si>
    <t>340 002 - медикаменты</t>
  </si>
  <si>
    <t>Показатель</t>
  </si>
  <si>
    <t>Сумма (руб,коп.)</t>
  </si>
  <si>
    <t xml:space="preserve"> тепло</t>
  </si>
  <si>
    <t xml:space="preserve"> свет</t>
  </si>
  <si>
    <t xml:space="preserve"> вода</t>
  </si>
  <si>
    <t xml:space="preserve"> работы,услуги по содержанию имущества</t>
  </si>
  <si>
    <t xml:space="preserve"> услуги связи</t>
  </si>
  <si>
    <t>налоги</t>
  </si>
  <si>
    <t>Итого</t>
  </si>
  <si>
    <t>222 000- -транспортные расходы</t>
  </si>
  <si>
    <t>226 002- -прочие работы, услуги</t>
  </si>
  <si>
    <t>310 000- -основные средства</t>
  </si>
  <si>
    <t xml:space="preserve"> 290 000 -  налоги</t>
  </si>
  <si>
    <t>План обьем средств на выполнение муниципального задания, руб.коп.</t>
  </si>
  <si>
    <t>2.Затраты на уплату налогов:</t>
  </si>
  <si>
    <r>
      <t>в т.ч. 0702  0210170040  621 002</t>
    </r>
    <r>
      <rPr>
        <sz val="13"/>
        <rFont val="Times New Roman"/>
        <family val="1"/>
      </rPr>
      <t xml:space="preserve">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субвенция -область:</t>
    </r>
  </si>
  <si>
    <r>
      <t xml:space="preserve">0702  0210101200  621 001 </t>
    </r>
    <r>
      <rPr>
        <sz val="13"/>
        <rFont val="Times New Roman"/>
        <family val="1"/>
      </rPr>
      <t>Обеспечение деятельности образовательных организаций, реализующих программы начального общего, основного общего и среднего общего образования" - город.средства :</t>
    </r>
  </si>
  <si>
    <r>
      <t>0703  0210101200  621 001</t>
    </r>
    <r>
      <rPr>
        <sz val="13"/>
        <rFont val="Times New Roman"/>
        <family val="1"/>
      </rPr>
      <t xml:space="preserve"> "Обеспечение деятельности образовательных организаций, реализующих программы дополнительного образования детей"- город.средства :</t>
    </r>
  </si>
  <si>
    <r>
      <t xml:space="preserve">0702  0210170630  621 002 </t>
    </r>
    <r>
      <rPr>
        <sz val="13"/>
        <rFont val="Times New Roman"/>
        <family val="1"/>
      </rPr>
      <t xml:space="preserve"> "Ежемесячное денежное вознаграждение за классное руководство" :</t>
    </r>
  </si>
  <si>
    <r>
      <t xml:space="preserve">0702  0220223340   621 001 </t>
    </r>
    <r>
      <rPr>
        <sz val="13"/>
        <rFont val="Times New Roman"/>
        <family val="1"/>
      </rPr>
      <t>"Организация отдыха, оздоровления и занятости детей и подростков в каникулярное время" :</t>
    </r>
  </si>
  <si>
    <t>0702 0210101200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</si>
  <si>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Раздел 3. Возмещение коммунальных платежей (АРЕНДА).</t>
  </si>
  <si>
    <t>Бюджет: всего в т.ч.</t>
  </si>
  <si>
    <t xml:space="preserve"> з/плата с начислениями</t>
  </si>
  <si>
    <t>2.Внебюджетные средства в том числе</t>
  </si>
  <si>
    <t xml:space="preserve">платные услуги </t>
  </si>
  <si>
    <t>родительская плата</t>
  </si>
  <si>
    <t xml:space="preserve">пожертвования </t>
  </si>
  <si>
    <t>аренда</t>
  </si>
  <si>
    <t>Раздел 2. Остатки денежных средств на счетах в кредитных организациях</t>
  </si>
  <si>
    <t xml:space="preserve">                  Муниципального автономного общеобразовательного учреждения "Средняя общеобразовательная школа № 18" </t>
  </si>
  <si>
    <r>
      <t>Руководитель:           _______________ /</t>
    </r>
    <r>
      <rPr>
        <u val="single"/>
        <sz val="13"/>
        <rFont val="Times New Roman"/>
        <family val="1"/>
      </rPr>
      <t>В.П. Васильев</t>
    </r>
    <r>
      <rPr>
        <sz val="13"/>
        <rFont val="Times New Roman"/>
        <family val="1"/>
      </rPr>
      <t xml:space="preserve">/                                                                 </t>
    </r>
  </si>
  <si>
    <r>
      <t>Главный бухгалтер:   _______________ /</t>
    </r>
    <r>
      <rPr>
        <u val="single"/>
        <sz val="13"/>
        <rFont val="Times New Roman"/>
        <family val="1"/>
      </rPr>
      <t>А.А. Кудрявцева/</t>
    </r>
  </si>
  <si>
    <r>
      <t xml:space="preserve">Справочнло: арендуемая площадь </t>
    </r>
    <r>
      <rPr>
        <u val="single"/>
        <sz val="13"/>
        <rFont val="Times New Roman"/>
        <family val="1"/>
      </rPr>
      <t xml:space="preserve"> 307,5</t>
    </r>
    <r>
      <rPr>
        <sz val="13"/>
        <rFont val="Times New Roman"/>
        <family val="1"/>
      </rPr>
      <t xml:space="preserve"> кв.м., договор от </t>
    </r>
    <r>
      <rPr>
        <u val="single"/>
        <sz val="13"/>
        <rFont val="Times New Roman"/>
        <family val="1"/>
      </rPr>
      <t xml:space="preserve">25.08.2017   </t>
    </r>
    <r>
      <rPr>
        <sz val="13"/>
        <rFont val="Times New Roman"/>
        <family val="1"/>
      </rPr>
      <t>№ б/н</t>
    </r>
  </si>
  <si>
    <t>за январь  2019   года</t>
  </si>
  <si>
    <t>Оказание финансовой поддержки участникам Программы "Учитель для России"</t>
  </si>
  <si>
    <r>
      <t xml:space="preserve"> по состоянию на    01  </t>
    </r>
    <r>
      <rPr>
        <b/>
        <u val="single"/>
        <sz val="13"/>
        <rFont val="Times New Roman"/>
        <family val="1"/>
      </rPr>
      <t xml:space="preserve"> января</t>
    </r>
    <r>
      <rPr>
        <b/>
        <sz val="13"/>
        <rFont val="Times New Roman"/>
        <family val="1"/>
      </rPr>
      <t xml:space="preserve">  2019г.     </t>
    </r>
  </si>
  <si>
    <t>за февраль  2019   года</t>
  </si>
  <si>
    <r>
      <t xml:space="preserve"> по состоянию на    01  </t>
    </r>
    <r>
      <rPr>
        <b/>
        <u val="single"/>
        <sz val="13"/>
        <rFont val="Times New Roman"/>
        <family val="1"/>
      </rPr>
      <t xml:space="preserve"> февраля</t>
    </r>
    <r>
      <rPr>
        <b/>
        <sz val="13"/>
        <rFont val="Times New Roman"/>
        <family val="1"/>
      </rPr>
      <t xml:space="preserve">  2019г.     </t>
    </r>
  </si>
  <si>
    <t>за март  2019   года</t>
  </si>
  <si>
    <r>
      <t xml:space="preserve"> по состоянию на    01  </t>
    </r>
    <r>
      <rPr>
        <b/>
        <u val="single"/>
        <sz val="13"/>
        <rFont val="Times New Roman"/>
        <family val="1"/>
      </rPr>
      <t xml:space="preserve"> марта</t>
    </r>
    <r>
      <rPr>
        <b/>
        <sz val="13"/>
        <rFont val="Times New Roman"/>
        <family val="1"/>
      </rPr>
      <t xml:space="preserve">  2019г.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</si>
</sst>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1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horizontal="left" vertical="center"/>
    </xf>
    <xf numFmtId="2" fontId="21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vertical="top" wrapText="1"/>
    </xf>
    <xf numFmtId="4" fontId="21" fillId="0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1" fillId="24" borderId="12" xfId="0" applyNumberFormat="1" applyFont="1" applyFill="1" applyBorder="1" applyAlignment="1" applyProtection="1">
      <alignment vertical="top" wrapText="1"/>
      <protection locked="0"/>
    </xf>
    <xf numFmtId="0" fontId="20" fillId="24" borderId="14" xfId="0" applyFont="1" applyFill="1" applyBorder="1" applyAlignment="1" applyProtection="1">
      <alignment horizontal="left" vertical="top" wrapText="1"/>
      <protection locked="0"/>
    </xf>
    <xf numFmtId="2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 wrapText="1"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2" fontId="21" fillId="0" borderId="16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 wrapText="1"/>
    </xf>
    <xf numFmtId="0" fontId="20" fillId="24" borderId="0" xfId="0" applyFont="1" applyFill="1" applyBorder="1" applyAlignment="1" applyProtection="1">
      <alignment horizontal="left" vertical="top" wrapText="1"/>
      <protection locked="0"/>
    </xf>
    <xf numFmtId="2" fontId="20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2" fontId="21" fillId="0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0" fillId="0" borderId="25" xfId="0" applyFont="1" applyFill="1" applyBorder="1" applyAlignment="1">
      <alignment/>
    </xf>
    <xf numFmtId="0" fontId="20" fillId="0" borderId="22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24" borderId="0" xfId="0" applyFont="1" applyFill="1" applyBorder="1" applyAlignment="1" applyProtection="1">
      <alignment vertical="top" wrapText="1"/>
      <protection locked="0"/>
    </xf>
    <xf numFmtId="2" fontId="21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24" borderId="10" xfId="0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24" borderId="27" xfId="0" applyFont="1" applyFill="1" applyBorder="1" applyAlignment="1" applyProtection="1">
      <alignment horizontal="left" vertical="top" wrapText="1"/>
      <protection locked="0"/>
    </xf>
    <xf numFmtId="2" fontId="21" fillId="0" borderId="28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0" fillId="0" borderId="30" xfId="0" applyNumberFormat="1" applyFont="1" applyFill="1" applyBorder="1" applyAlignment="1">
      <alignment vertical="top" wrapText="1"/>
    </xf>
    <xf numFmtId="2" fontId="20" fillId="0" borderId="31" xfId="0" applyNumberFormat="1" applyFont="1" applyFill="1" applyBorder="1" applyAlignment="1">
      <alignment/>
    </xf>
    <xf numFmtId="0" fontId="21" fillId="24" borderId="32" xfId="0" applyFont="1" applyFill="1" applyBorder="1" applyAlignment="1" applyProtection="1">
      <alignment horizontal="left" vertical="top" wrapText="1"/>
      <protection locked="0"/>
    </xf>
    <xf numFmtId="49" fontId="21" fillId="0" borderId="30" xfId="0" applyNumberFormat="1" applyFont="1" applyFill="1" applyBorder="1" applyAlignment="1">
      <alignment vertical="top" wrapText="1"/>
    </xf>
    <xf numFmtId="2" fontId="21" fillId="0" borderId="31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view="pageBreakPreview" zoomScaleNormal="81" zoomScaleSheetLayoutView="100" zoomScalePageLayoutView="0" workbookViewId="0" topLeftCell="A1">
      <selection activeCell="C78" sqref="C78"/>
    </sheetView>
  </sheetViews>
  <sheetFormatPr defaultColWidth="9.140625" defaultRowHeight="12.75"/>
  <cols>
    <col min="1" max="1" width="55.8515625" style="1" customWidth="1"/>
    <col min="2" max="2" width="18.57421875" style="1" customWidth="1"/>
    <col min="3" max="3" width="15.00390625" style="1" customWidth="1"/>
    <col min="4" max="4" width="18.28125" style="1" customWidth="1"/>
    <col min="5" max="5" width="17.140625" style="1" customWidth="1"/>
    <col min="6" max="6" width="16.8515625" style="1" customWidth="1"/>
    <col min="7" max="16384" width="9.140625" style="1" customWidth="1"/>
  </cols>
  <sheetData>
    <row r="1" spans="4:6" ht="16.5">
      <c r="D1" s="62"/>
      <c r="E1" s="68" t="s">
        <v>0</v>
      </c>
      <c r="F1" s="68"/>
    </row>
    <row r="2" spans="4:6" ht="16.5">
      <c r="D2" s="2"/>
      <c r="E2" s="2"/>
      <c r="F2" s="2"/>
    </row>
    <row r="3" spans="1:6" ht="17.25" customHeight="1">
      <c r="A3" s="85" t="s">
        <v>19</v>
      </c>
      <c r="B3" s="85"/>
      <c r="C3" s="85"/>
      <c r="D3" s="85"/>
      <c r="E3" s="85"/>
      <c r="F3" s="85"/>
    </row>
    <row r="4" spans="1:6" ht="16.5">
      <c r="A4" s="85"/>
      <c r="B4" s="85"/>
      <c r="C4" s="85"/>
      <c r="D4" s="85"/>
      <c r="E4" s="85"/>
      <c r="F4" s="85"/>
    </row>
    <row r="5" spans="1:6" ht="16.5">
      <c r="A5" s="89" t="s">
        <v>67</v>
      </c>
      <c r="B5" s="89"/>
      <c r="C5" s="89"/>
      <c r="D5" s="89"/>
      <c r="E5" s="89"/>
      <c r="F5" s="89"/>
    </row>
    <row r="6" spans="1:5" ht="16.5">
      <c r="A6" s="86" t="s">
        <v>71</v>
      </c>
      <c r="B6" s="86"/>
      <c r="C6" s="86"/>
      <c r="D6" s="86"/>
      <c r="E6" s="86"/>
    </row>
    <row r="7" spans="1:5" ht="4.5" customHeight="1" thickBot="1">
      <c r="A7" s="3"/>
      <c r="B7" s="3"/>
      <c r="C7" s="3"/>
      <c r="D7" s="3"/>
      <c r="E7" s="3"/>
    </row>
    <row r="8" spans="1:6" ht="31.5" customHeight="1">
      <c r="A8" s="80" t="s">
        <v>1</v>
      </c>
      <c r="B8" s="82" t="s">
        <v>50</v>
      </c>
      <c r="C8" s="78" t="s">
        <v>2</v>
      </c>
      <c r="D8" s="78" t="s">
        <v>3</v>
      </c>
      <c r="E8" s="78" t="s">
        <v>20</v>
      </c>
      <c r="F8" s="87" t="s">
        <v>4</v>
      </c>
    </row>
    <row r="9" spans="1:6" ht="76.5" customHeight="1">
      <c r="A9" s="81"/>
      <c r="B9" s="83"/>
      <c r="C9" s="79"/>
      <c r="D9" s="79"/>
      <c r="E9" s="79"/>
      <c r="F9" s="88"/>
    </row>
    <row r="10" spans="1:6" ht="42.75" customHeight="1">
      <c r="A10" s="4" t="s">
        <v>5</v>
      </c>
      <c r="B10" s="5">
        <f>B11+B59</f>
        <v>19125200</v>
      </c>
      <c r="C10" s="5">
        <f>C11+C59</f>
        <v>0</v>
      </c>
      <c r="D10" s="5">
        <f>D11+D59</f>
        <v>0</v>
      </c>
      <c r="E10" s="5">
        <f>E11+E59</f>
        <v>892144.36</v>
      </c>
      <c r="F10" s="6">
        <f>C10+E10</f>
        <v>892144.36</v>
      </c>
    </row>
    <row r="11" spans="1:6" ht="24.75" customHeight="1">
      <c r="A11" s="7" t="s">
        <v>6</v>
      </c>
      <c r="B11" s="8">
        <f>B12+B22+B36+B46+B50+B54</f>
        <v>18957300</v>
      </c>
      <c r="C11" s="8">
        <f>C12+C22+C36+C46+C50+C54</f>
        <v>0</v>
      </c>
      <c r="D11" s="8">
        <f>D12+D22+D36+D46+D50+D54</f>
        <v>0</v>
      </c>
      <c r="E11" s="8">
        <f>E12+E22+E36+E46+E50+E54</f>
        <v>850163.36</v>
      </c>
      <c r="F11" s="6">
        <f aca="true" t="shared" si="0" ref="F11:F62">C11+E11</f>
        <v>850163.36</v>
      </c>
    </row>
    <row r="12" spans="1:6" ht="96.75" customHeight="1">
      <c r="A12" s="9" t="s">
        <v>52</v>
      </c>
      <c r="B12" s="8">
        <f>B13+B14+B15+B16+B17+B18+B19+B20+B21</f>
        <v>13457700</v>
      </c>
      <c r="C12" s="8">
        <f>C13+C14+C15+C16+C17+C18+C19+C20+C21</f>
        <v>0</v>
      </c>
      <c r="D12" s="8">
        <f>D13+D14+D15+D16+D17+D18+D19+D20+D21</f>
        <v>0</v>
      </c>
      <c r="E12" s="8">
        <f>E13+E14+E15+E16+E17+E18+E19+E20+E21</f>
        <v>482300</v>
      </c>
      <c r="F12" s="6">
        <f t="shared" si="0"/>
        <v>482300</v>
      </c>
    </row>
    <row r="13" spans="1:6" ht="18" customHeight="1">
      <c r="A13" s="10" t="s">
        <v>21</v>
      </c>
      <c r="B13" s="11">
        <v>10272000</v>
      </c>
      <c r="C13" s="11"/>
      <c r="D13" s="11"/>
      <c r="E13" s="11"/>
      <c r="F13" s="12">
        <f t="shared" si="0"/>
        <v>0</v>
      </c>
    </row>
    <row r="14" spans="1:6" ht="16.5">
      <c r="A14" s="13" t="s">
        <v>22</v>
      </c>
      <c r="B14" s="11"/>
      <c r="C14" s="11"/>
      <c r="D14" s="11"/>
      <c r="E14" s="11">
        <v>200000</v>
      </c>
      <c r="F14" s="12">
        <f t="shared" si="0"/>
        <v>200000</v>
      </c>
    </row>
    <row r="15" spans="1:6" ht="16.5">
      <c r="A15" s="13" t="s">
        <v>23</v>
      </c>
      <c r="B15" s="11">
        <v>3102200</v>
      </c>
      <c r="C15" s="11"/>
      <c r="D15" s="11"/>
      <c r="E15" s="11">
        <v>281300</v>
      </c>
      <c r="F15" s="12">
        <f t="shared" si="0"/>
        <v>281300</v>
      </c>
    </row>
    <row r="16" spans="1:6" ht="17.25" customHeight="1">
      <c r="A16" s="10" t="s">
        <v>24</v>
      </c>
      <c r="B16" s="8">
        <v>19200</v>
      </c>
      <c r="C16" s="8"/>
      <c r="D16" s="8"/>
      <c r="E16" s="8">
        <v>1000</v>
      </c>
      <c r="F16" s="12">
        <f t="shared" si="0"/>
        <v>1000</v>
      </c>
    </row>
    <row r="17" spans="1:6" ht="17.25" customHeight="1">
      <c r="A17" s="10" t="s">
        <v>25</v>
      </c>
      <c r="B17" s="8"/>
      <c r="C17" s="8"/>
      <c r="D17" s="8"/>
      <c r="E17" s="8"/>
      <c r="F17" s="12">
        <f t="shared" si="0"/>
        <v>0</v>
      </c>
    </row>
    <row r="18" spans="1:6" ht="17.25" customHeight="1">
      <c r="A18" s="10" t="s">
        <v>46</v>
      </c>
      <c r="B18" s="8"/>
      <c r="C18" s="8"/>
      <c r="D18" s="8"/>
      <c r="E18" s="8"/>
      <c r="F18" s="12">
        <f t="shared" si="0"/>
        <v>0</v>
      </c>
    </row>
    <row r="19" spans="1:6" ht="16.5">
      <c r="A19" s="14" t="s">
        <v>47</v>
      </c>
      <c r="B19" s="15">
        <v>19600</v>
      </c>
      <c r="C19" s="16"/>
      <c r="D19" s="16"/>
      <c r="E19" s="16"/>
      <c r="F19" s="12">
        <f t="shared" si="0"/>
        <v>0</v>
      </c>
    </row>
    <row r="20" spans="1:6" ht="16.5">
      <c r="A20" s="14" t="s">
        <v>48</v>
      </c>
      <c r="B20" s="15"/>
      <c r="C20" s="16"/>
      <c r="D20" s="16"/>
      <c r="E20" s="16"/>
      <c r="F20" s="12">
        <f t="shared" si="0"/>
        <v>0</v>
      </c>
    </row>
    <row r="21" spans="1:6" s="17" customFormat="1" ht="16.5">
      <c r="A21" s="14" t="s">
        <v>35</v>
      </c>
      <c r="B21" s="15">
        <v>44700</v>
      </c>
      <c r="C21" s="16"/>
      <c r="D21" s="16"/>
      <c r="E21" s="16"/>
      <c r="F21" s="12">
        <f t="shared" si="0"/>
        <v>0</v>
      </c>
    </row>
    <row r="22" spans="1:6" ht="82.5">
      <c r="A22" s="18" t="s">
        <v>53</v>
      </c>
      <c r="B22" s="8">
        <f>B23+B24+B25+B26+B30+B31+B32+B33+B34+B35</f>
        <v>4140800</v>
      </c>
      <c r="C22" s="8">
        <f>C23+C24+C25+C26+C30+C31+C32+C33+C34+C35</f>
        <v>0</v>
      </c>
      <c r="D22" s="8">
        <f>D23+D24+D25+D26+D30+D31+D32+D33+D34+D35</f>
        <v>0</v>
      </c>
      <c r="E22" s="8">
        <f>E23+E24+E25+E26+E30+E31+E32+E33+E34+E35</f>
        <v>338698.77</v>
      </c>
      <c r="F22" s="8">
        <f>F23+F24+F25+F26+F30+F31+F32+F33+F34+F35</f>
        <v>338698.77</v>
      </c>
    </row>
    <row r="23" spans="1:6" ht="16.5">
      <c r="A23" s="10" t="s">
        <v>21</v>
      </c>
      <c r="B23" s="11">
        <v>1417000</v>
      </c>
      <c r="C23" s="11"/>
      <c r="D23" s="11"/>
      <c r="E23" s="11"/>
      <c r="F23" s="12">
        <f t="shared" si="0"/>
        <v>0</v>
      </c>
    </row>
    <row r="24" spans="1:6" ht="16.5">
      <c r="A24" s="13" t="s">
        <v>22</v>
      </c>
      <c r="B24" s="11"/>
      <c r="C24" s="11"/>
      <c r="D24" s="11"/>
      <c r="E24" s="11">
        <v>30000</v>
      </c>
      <c r="F24" s="12">
        <f t="shared" si="0"/>
        <v>30000</v>
      </c>
    </row>
    <row r="25" spans="1:6" ht="16.5">
      <c r="A25" s="13" t="s">
        <v>23</v>
      </c>
      <c r="B25" s="11">
        <v>427900</v>
      </c>
      <c r="C25" s="11"/>
      <c r="D25" s="11"/>
      <c r="E25" s="11">
        <v>50700</v>
      </c>
      <c r="F25" s="12">
        <f t="shared" si="0"/>
        <v>50700</v>
      </c>
    </row>
    <row r="26" spans="1:6" ht="16.5">
      <c r="A26" s="13" t="s">
        <v>30</v>
      </c>
      <c r="B26" s="19">
        <f>B27+B28+B29</f>
        <v>2150400</v>
      </c>
      <c r="C26" s="19">
        <f>C27+C28+C29</f>
        <v>0</v>
      </c>
      <c r="D26" s="19">
        <f>D27+D28+D29</f>
        <v>0</v>
      </c>
      <c r="E26" s="19">
        <f>E27+E28+E29</f>
        <v>257998.77</v>
      </c>
      <c r="F26" s="19">
        <f>F27+F28+F29</f>
        <v>257998.77</v>
      </c>
    </row>
    <row r="27" spans="1:6" ht="16.5">
      <c r="A27" s="13" t="s">
        <v>31</v>
      </c>
      <c r="B27" s="20">
        <v>1391700</v>
      </c>
      <c r="C27" s="20"/>
      <c r="D27" s="11"/>
      <c r="E27" s="11">
        <v>184718.87</v>
      </c>
      <c r="F27" s="12">
        <f>C27+E27</f>
        <v>184718.87</v>
      </c>
    </row>
    <row r="28" spans="1:6" ht="16.5">
      <c r="A28" s="13" t="s">
        <v>32</v>
      </c>
      <c r="B28" s="20">
        <v>626200</v>
      </c>
      <c r="C28" s="20"/>
      <c r="D28" s="11"/>
      <c r="E28" s="11">
        <v>59164.03</v>
      </c>
      <c r="F28" s="12">
        <f>C28+E28</f>
        <v>59164.03</v>
      </c>
    </row>
    <row r="29" spans="1:6" ht="16.5">
      <c r="A29" s="13" t="s">
        <v>33</v>
      </c>
      <c r="B29" s="20">
        <v>132500</v>
      </c>
      <c r="C29" s="20"/>
      <c r="D29" s="11"/>
      <c r="E29" s="11">
        <v>14115.87</v>
      </c>
      <c r="F29" s="12">
        <f>C29+E29</f>
        <v>14115.87</v>
      </c>
    </row>
    <row r="30" spans="1:6" ht="17.25" customHeight="1">
      <c r="A30" s="10" t="s">
        <v>25</v>
      </c>
      <c r="B30" s="8">
        <v>50600</v>
      </c>
      <c r="C30" s="8"/>
      <c r="D30" s="8"/>
      <c r="E30" s="8"/>
      <c r="F30" s="12">
        <f t="shared" si="0"/>
        <v>0</v>
      </c>
    </row>
    <row r="31" spans="1:6" ht="17.25" customHeight="1">
      <c r="A31" s="14" t="s">
        <v>26</v>
      </c>
      <c r="B31" s="8"/>
      <c r="C31" s="8"/>
      <c r="D31" s="8"/>
      <c r="E31" s="8"/>
      <c r="F31" s="12">
        <f t="shared" si="0"/>
        <v>0</v>
      </c>
    </row>
    <row r="32" spans="1:6" ht="16.5">
      <c r="A32" s="14" t="s">
        <v>27</v>
      </c>
      <c r="B32" s="15">
        <v>94900</v>
      </c>
      <c r="C32" s="16"/>
      <c r="D32" s="16"/>
      <c r="E32" s="16"/>
      <c r="F32" s="12">
        <f t="shared" si="0"/>
        <v>0</v>
      </c>
    </row>
    <row r="33" spans="1:6" ht="16.5">
      <c r="A33" s="14" t="s">
        <v>28</v>
      </c>
      <c r="B33" s="15"/>
      <c r="C33" s="16"/>
      <c r="D33" s="16"/>
      <c r="E33" s="16"/>
      <c r="F33" s="12">
        <f t="shared" si="0"/>
        <v>0</v>
      </c>
    </row>
    <row r="34" spans="1:6" ht="16.5">
      <c r="A34" s="14" t="s">
        <v>29</v>
      </c>
      <c r="B34" s="15"/>
      <c r="C34" s="16"/>
      <c r="D34" s="16"/>
      <c r="E34" s="16"/>
      <c r="F34" s="12">
        <f t="shared" si="0"/>
        <v>0</v>
      </c>
    </row>
    <row r="35" spans="1:6" s="17" customFormat="1" ht="16.5">
      <c r="A35" s="14" t="s">
        <v>35</v>
      </c>
      <c r="B35" s="15"/>
      <c r="C35" s="16"/>
      <c r="D35" s="16"/>
      <c r="E35" s="16"/>
      <c r="F35" s="12">
        <f t="shared" si="0"/>
        <v>0</v>
      </c>
    </row>
    <row r="36" spans="1:6" ht="53.25" customHeight="1">
      <c r="A36" s="18" t="s">
        <v>54</v>
      </c>
      <c r="B36" s="21">
        <f>B37+B38+B39+B40+B41+B42+B43+B44+B45</f>
        <v>178400</v>
      </c>
      <c r="C36" s="21">
        <f>C37+C38+C39+C40+C41+C42+C43+C44+C45</f>
        <v>0</v>
      </c>
      <c r="D36" s="21">
        <f>D37+D38+D39+D40+D41+D42+D43+D44+D45</f>
        <v>0</v>
      </c>
      <c r="E36" s="21">
        <f>E37+E38+E39+E40+E41+E42+E43+E44+E45</f>
        <v>3000</v>
      </c>
      <c r="F36" s="6">
        <f t="shared" si="0"/>
        <v>3000</v>
      </c>
    </row>
    <row r="37" spans="1:6" ht="16.5">
      <c r="A37" s="10" t="s">
        <v>21</v>
      </c>
      <c r="B37" s="11">
        <v>137000</v>
      </c>
      <c r="C37" s="11"/>
      <c r="D37" s="11"/>
      <c r="E37" s="11"/>
      <c r="F37" s="12">
        <f t="shared" si="0"/>
        <v>0</v>
      </c>
    </row>
    <row r="38" spans="1:6" ht="16.5">
      <c r="A38" s="13" t="s">
        <v>22</v>
      </c>
      <c r="B38" s="11"/>
      <c r="C38" s="11"/>
      <c r="D38" s="11"/>
      <c r="E38" s="11">
        <v>3000</v>
      </c>
      <c r="F38" s="12">
        <f t="shared" si="0"/>
        <v>3000</v>
      </c>
    </row>
    <row r="39" spans="1:6" ht="16.5">
      <c r="A39" s="13" t="s">
        <v>23</v>
      </c>
      <c r="B39" s="11">
        <v>41400</v>
      </c>
      <c r="C39" s="11"/>
      <c r="D39" s="11"/>
      <c r="E39" s="11"/>
      <c r="F39" s="12">
        <f t="shared" si="0"/>
        <v>0</v>
      </c>
    </row>
    <row r="40" spans="1:6" ht="16.5">
      <c r="A40" s="10" t="s">
        <v>24</v>
      </c>
      <c r="B40" s="11"/>
      <c r="C40" s="11"/>
      <c r="D40" s="11"/>
      <c r="E40" s="11"/>
      <c r="F40" s="12">
        <f t="shared" si="0"/>
        <v>0</v>
      </c>
    </row>
    <row r="41" spans="1:6" ht="16.5">
      <c r="A41" s="13" t="s">
        <v>31</v>
      </c>
      <c r="B41" s="11"/>
      <c r="C41" s="11"/>
      <c r="D41" s="11"/>
      <c r="E41" s="11"/>
      <c r="F41" s="12">
        <f t="shared" si="0"/>
        <v>0</v>
      </c>
    </row>
    <row r="42" spans="1:6" ht="16.5">
      <c r="A42" s="13" t="s">
        <v>32</v>
      </c>
      <c r="B42" s="11"/>
      <c r="C42" s="11"/>
      <c r="D42" s="11"/>
      <c r="E42" s="11"/>
      <c r="F42" s="12">
        <f t="shared" si="0"/>
        <v>0</v>
      </c>
    </row>
    <row r="43" spans="1:6" ht="16.5">
      <c r="A43" s="13" t="s">
        <v>33</v>
      </c>
      <c r="B43" s="11"/>
      <c r="C43" s="11"/>
      <c r="D43" s="11"/>
      <c r="E43" s="11"/>
      <c r="F43" s="12">
        <f t="shared" si="0"/>
        <v>0</v>
      </c>
    </row>
    <row r="44" spans="1:6" ht="16.5">
      <c r="A44" s="10" t="s">
        <v>25</v>
      </c>
      <c r="B44" s="11"/>
      <c r="C44" s="11"/>
      <c r="D44" s="11"/>
      <c r="E44" s="11"/>
      <c r="F44" s="12">
        <f t="shared" si="0"/>
        <v>0</v>
      </c>
    </row>
    <row r="45" spans="1:6" ht="16.5">
      <c r="A45" s="14" t="s">
        <v>28</v>
      </c>
      <c r="B45" s="11"/>
      <c r="C45" s="11"/>
      <c r="D45" s="11"/>
      <c r="E45" s="11"/>
      <c r="F45" s="12">
        <f t="shared" si="0"/>
        <v>0</v>
      </c>
    </row>
    <row r="46" spans="1:6" ht="33.75" customHeight="1">
      <c r="A46" s="9" t="s">
        <v>55</v>
      </c>
      <c r="B46" s="8">
        <f>B47+B48+B49</f>
        <v>306900</v>
      </c>
      <c r="C46" s="8">
        <f>C47+C48+C49</f>
        <v>0</v>
      </c>
      <c r="D46" s="8">
        <f>D47+D48+D49</f>
        <v>0</v>
      </c>
      <c r="E46" s="8">
        <f>E47+E48+E49</f>
        <v>26164.589999999997</v>
      </c>
      <c r="F46" s="6">
        <f t="shared" si="0"/>
        <v>26164.589999999997</v>
      </c>
    </row>
    <row r="47" spans="1:6" ht="16.5">
      <c r="A47" s="10" t="s">
        <v>21</v>
      </c>
      <c r="B47" s="11">
        <v>235700</v>
      </c>
      <c r="C47" s="11"/>
      <c r="D47" s="11"/>
      <c r="E47" s="11">
        <v>20095.69</v>
      </c>
      <c r="F47" s="12">
        <f t="shared" si="0"/>
        <v>20095.69</v>
      </c>
    </row>
    <row r="48" spans="1:6" ht="16.5">
      <c r="A48" s="13" t="s">
        <v>22</v>
      </c>
      <c r="B48" s="11"/>
      <c r="C48" s="11"/>
      <c r="D48" s="11"/>
      <c r="E48" s="11"/>
      <c r="F48" s="12">
        <f t="shared" si="0"/>
        <v>0</v>
      </c>
    </row>
    <row r="49" spans="1:6" ht="16.5">
      <c r="A49" s="13" t="s">
        <v>23</v>
      </c>
      <c r="B49" s="11">
        <v>71200</v>
      </c>
      <c r="C49" s="11"/>
      <c r="D49" s="11"/>
      <c r="E49" s="11">
        <v>6068.9</v>
      </c>
      <c r="F49" s="12">
        <f t="shared" si="0"/>
        <v>6068.9</v>
      </c>
    </row>
    <row r="50" spans="1:6" ht="33.75" customHeight="1">
      <c r="A50" s="9" t="s">
        <v>72</v>
      </c>
      <c r="B50" s="8">
        <f>B51+B52+B53</f>
        <v>718300</v>
      </c>
      <c r="C50" s="8">
        <f>C51+C52+C53</f>
        <v>0</v>
      </c>
      <c r="D50" s="8">
        <f>D51+D52+D53</f>
        <v>0</v>
      </c>
      <c r="E50" s="8">
        <f>E51+E52+E53</f>
        <v>0</v>
      </c>
      <c r="F50" s="6">
        <f>C50+E50</f>
        <v>0</v>
      </c>
    </row>
    <row r="51" spans="1:6" ht="16.5">
      <c r="A51" s="10" t="s">
        <v>21</v>
      </c>
      <c r="B51" s="11">
        <v>551700</v>
      </c>
      <c r="C51" s="11"/>
      <c r="D51" s="11"/>
      <c r="E51" s="11"/>
      <c r="F51" s="12">
        <f>C51+E51</f>
        <v>0</v>
      </c>
    </row>
    <row r="52" spans="1:6" ht="16.5">
      <c r="A52" s="13" t="s">
        <v>22</v>
      </c>
      <c r="B52" s="11"/>
      <c r="C52" s="11"/>
      <c r="D52" s="11"/>
      <c r="E52" s="11"/>
      <c r="F52" s="12">
        <f>C52+E52</f>
        <v>0</v>
      </c>
    </row>
    <row r="53" spans="1:6" ht="16.5">
      <c r="A53" s="13" t="s">
        <v>23</v>
      </c>
      <c r="B53" s="11">
        <v>166600</v>
      </c>
      <c r="C53" s="11"/>
      <c r="D53" s="11"/>
      <c r="E53" s="11"/>
      <c r="F53" s="12">
        <f>C53+E53</f>
        <v>0</v>
      </c>
    </row>
    <row r="54" spans="1:6" ht="49.5" customHeight="1">
      <c r="A54" s="9" t="s">
        <v>56</v>
      </c>
      <c r="B54" s="8">
        <f>B55+B56+B57+B58</f>
        <v>155200</v>
      </c>
      <c r="C54" s="8">
        <f>C55+C56+C57+C58</f>
        <v>0</v>
      </c>
      <c r="D54" s="8">
        <f>D55+D56+D57+D58</f>
        <v>0</v>
      </c>
      <c r="E54" s="8">
        <f>E55+E56+E57+E58</f>
        <v>0</v>
      </c>
      <c r="F54" s="6">
        <f t="shared" si="0"/>
        <v>0</v>
      </c>
    </row>
    <row r="55" spans="1:6" ht="18" customHeight="1">
      <c r="A55" s="22" t="s">
        <v>26</v>
      </c>
      <c r="B55" s="8">
        <v>152300</v>
      </c>
      <c r="C55" s="23"/>
      <c r="D55" s="16"/>
      <c r="E55" s="8"/>
      <c r="F55" s="12">
        <f t="shared" si="0"/>
        <v>0</v>
      </c>
    </row>
    <row r="56" spans="1:6" ht="18" customHeight="1">
      <c r="A56" s="24" t="s">
        <v>34</v>
      </c>
      <c r="B56" s="8">
        <v>1600</v>
      </c>
      <c r="C56" s="23"/>
      <c r="D56" s="16"/>
      <c r="E56" s="8"/>
      <c r="F56" s="12">
        <f t="shared" si="0"/>
        <v>0</v>
      </c>
    </row>
    <row r="57" spans="1:6" ht="18" customHeight="1">
      <c r="A57" s="22" t="s">
        <v>36</v>
      </c>
      <c r="B57" s="8">
        <v>900</v>
      </c>
      <c r="C57" s="23"/>
      <c r="D57" s="16"/>
      <c r="E57" s="8"/>
      <c r="F57" s="12">
        <f t="shared" si="0"/>
        <v>0</v>
      </c>
    </row>
    <row r="58" spans="1:6" ht="18" customHeight="1">
      <c r="A58" s="22" t="s">
        <v>35</v>
      </c>
      <c r="B58" s="8">
        <v>400</v>
      </c>
      <c r="C58" s="23"/>
      <c r="D58" s="16"/>
      <c r="E58" s="8"/>
      <c r="F58" s="12">
        <f t="shared" si="0"/>
        <v>0</v>
      </c>
    </row>
    <row r="59" spans="1:6" ht="21" customHeight="1">
      <c r="A59" s="25" t="s">
        <v>51</v>
      </c>
      <c r="B59" s="8">
        <f aca="true" t="shared" si="1" ref="B59:E60">B60</f>
        <v>167900</v>
      </c>
      <c r="C59" s="8">
        <f t="shared" si="1"/>
        <v>0</v>
      </c>
      <c r="D59" s="8">
        <f t="shared" si="1"/>
        <v>0</v>
      </c>
      <c r="E59" s="8">
        <f t="shared" si="1"/>
        <v>41981</v>
      </c>
      <c r="F59" s="6">
        <f t="shared" si="0"/>
        <v>41981</v>
      </c>
    </row>
    <row r="60" spans="1:6" ht="66" customHeight="1">
      <c r="A60" s="18" t="s">
        <v>57</v>
      </c>
      <c r="B60" s="8">
        <f t="shared" si="1"/>
        <v>167900</v>
      </c>
      <c r="C60" s="8">
        <f t="shared" si="1"/>
        <v>0</v>
      </c>
      <c r="D60" s="8">
        <f t="shared" si="1"/>
        <v>0</v>
      </c>
      <c r="E60" s="8">
        <f t="shared" si="1"/>
        <v>41981</v>
      </c>
      <c r="F60" s="6">
        <f t="shared" si="0"/>
        <v>41981</v>
      </c>
    </row>
    <row r="61" spans="1:6" ht="15.75" customHeight="1" thickBot="1">
      <c r="A61" s="26" t="s">
        <v>49</v>
      </c>
      <c r="B61" s="27">
        <v>167900</v>
      </c>
      <c r="C61" s="27"/>
      <c r="D61" s="27"/>
      <c r="E61" s="27">
        <v>41981</v>
      </c>
      <c r="F61" s="28">
        <f t="shared" si="0"/>
        <v>41981</v>
      </c>
    </row>
    <row r="62" spans="1:6" ht="15.75" customHeight="1" thickBot="1">
      <c r="A62" s="29" t="s">
        <v>45</v>
      </c>
      <c r="B62" s="30">
        <f>B11+B59</f>
        <v>19125200</v>
      </c>
      <c r="C62" s="30">
        <f>C11+C59</f>
        <v>0</v>
      </c>
      <c r="D62" s="30">
        <f>D11+D59</f>
        <v>0</v>
      </c>
      <c r="E62" s="30">
        <f>E11+E59</f>
        <v>892144.36</v>
      </c>
      <c r="F62" s="31">
        <f t="shared" si="0"/>
        <v>892144.36</v>
      </c>
    </row>
    <row r="63" spans="1:6" ht="15.75" customHeight="1">
      <c r="A63" s="32"/>
      <c r="B63" s="33"/>
      <c r="C63" s="33"/>
      <c r="D63" s="33"/>
      <c r="E63" s="33"/>
      <c r="F63" s="33"/>
    </row>
    <row r="64" spans="1:6" ht="15.75" customHeight="1">
      <c r="A64" s="84" t="s">
        <v>66</v>
      </c>
      <c r="B64" s="84"/>
      <c r="C64" s="84"/>
      <c r="D64" s="84"/>
      <c r="E64" s="52"/>
      <c r="F64" s="52"/>
    </row>
    <row r="65" spans="1:6" ht="15.75" customHeight="1">
      <c r="A65" s="84" t="s">
        <v>73</v>
      </c>
      <c r="B65" s="84"/>
      <c r="C65" s="84"/>
      <c r="D65" s="34"/>
      <c r="E65" s="34"/>
      <c r="F65" s="33"/>
    </row>
    <row r="66" spans="1:6" ht="21.75" customHeight="1" thickBot="1">
      <c r="A66" s="35"/>
      <c r="B66" s="36"/>
      <c r="C66" s="34"/>
      <c r="D66" s="34"/>
      <c r="E66" s="34"/>
      <c r="F66" s="33"/>
    </row>
    <row r="67" spans="1:6" ht="33" customHeight="1" thickBot="1">
      <c r="A67" s="37" t="s">
        <v>37</v>
      </c>
      <c r="B67" s="31" t="s">
        <v>38</v>
      </c>
      <c r="C67" s="53"/>
      <c r="D67" s="33"/>
      <c r="E67" s="33"/>
      <c r="F67" s="33"/>
    </row>
    <row r="68" spans="1:6" ht="15.75" customHeight="1">
      <c r="A68" s="65" t="s">
        <v>59</v>
      </c>
      <c r="B68" s="59">
        <f>B69+B70+B71+B72+B73+B74+B75</f>
        <v>0</v>
      </c>
      <c r="C68" s="53"/>
      <c r="D68" s="33"/>
      <c r="E68" s="33"/>
      <c r="F68" s="33"/>
    </row>
    <row r="69" spans="1:6" ht="15.75" customHeight="1">
      <c r="A69" s="55" t="s">
        <v>60</v>
      </c>
      <c r="B69" s="60"/>
      <c r="C69" s="54"/>
      <c r="D69" s="33"/>
      <c r="E69" s="33"/>
      <c r="F69" s="33"/>
    </row>
    <row r="70" spans="1:6" ht="15.75" customHeight="1">
      <c r="A70" s="56" t="s">
        <v>43</v>
      </c>
      <c r="B70" s="60"/>
      <c r="C70" s="54"/>
      <c r="D70" s="33"/>
      <c r="E70" s="33"/>
      <c r="F70" s="33"/>
    </row>
    <row r="71" spans="1:6" ht="15.75" customHeight="1">
      <c r="A71" s="57" t="s">
        <v>39</v>
      </c>
      <c r="B71" s="60"/>
      <c r="C71" s="54"/>
      <c r="D71" s="33"/>
      <c r="E71" s="33"/>
      <c r="F71" s="33"/>
    </row>
    <row r="72" spans="1:6" ht="15.75" customHeight="1">
      <c r="A72" s="57" t="s">
        <v>40</v>
      </c>
      <c r="B72" s="60"/>
      <c r="C72" s="54"/>
      <c r="D72" s="33"/>
      <c r="E72" s="33"/>
      <c r="F72" s="33"/>
    </row>
    <row r="73" spans="1:6" ht="15.75" customHeight="1">
      <c r="A73" s="57" t="s">
        <v>41</v>
      </c>
      <c r="B73" s="60"/>
      <c r="C73" s="54"/>
      <c r="D73" s="33"/>
      <c r="E73" s="33"/>
      <c r="F73" s="33"/>
    </row>
    <row r="74" spans="1:6" ht="15.75" customHeight="1">
      <c r="A74" s="56" t="s">
        <v>42</v>
      </c>
      <c r="B74" s="60"/>
      <c r="C74" s="54"/>
      <c r="D74" s="33"/>
      <c r="E74" s="33"/>
      <c r="F74" s="33"/>
    </row>
    <row r="75" spans="1:6" ht="15.75" customHeight="1">
      <c r="A75" s="63" t="s">
        <v>44</v>
      </c>
      <c r="B75" s="64"/>
      <c r="C75" s="54"/>
      <c r="D75" s="33"/>
      <c r="E75" s="33"/>
      <c r="F75" s="33"/>
    </row>
    <row r="76" spans="1:6" ht="15.75" customHeight="1">
      <c r="A76" s="66" t="s">
        <v>61</v>
      </c>
      <c r="B76" s="67">
        <f>B80+B79+B78+B77</f>
        <v>1102.5</v>
      </c>
      <c r="C76" s="54"/>
      <c r="D76" s="33"/>
      <c r="E76" s="33"/>
      <c r="F76" s="33"/>
    </row>
    <row r="77" spans="1:6" ht="15.75" customHeight="1">
      <c r="A77" s="63" t="s">
        <v>62</v>
      </c>
      <c r="B77" s="64">
        <v>1102.5</v>
      </c>
      <c r="C77" s="54"/>
      <c r="D77" s="33"/>
      <c r="E77" s="33"/>
      <c r="F77" s="33"/>
    </row>
    <row r="78" spans="1:6" ht="15.75" customHeight="1">
      <c r="A78" s="63" t="s">
        <v>63</v>
      </c>
      <c r="B78" s="64"/>
      <c r="C78" s="54"/>
      <c r="D78" s="33"/>
      <c r="E78" s="33"/>
      <c r="F78" s="33"/>
    </row>
    <row r="79" spans="1:6" ht="15.75" customHeight="1">
      <c r="A79" s="63" t="s">
        <v>65</v>
      </c>
      <c r="B79" s="64"/>
      <c r="C79" s="54"/>
      <c r="D79" s="33"/>
      <c r="E79" s="33"/>
      <c r="F79" s="33"/>
    </row>
    <row r="80" spans="1:6" ht="15.75" customHeight="1" thickBot="1">
      <c r="A80" s="58" t="s">
        <v>64</v>
      </c>
      <c r="B80" s="61"/>
      <c r="C80" s="54"/>
      <c r="D80" s="33"/>
      <c r="E80" s="33"/>
      <c r="F80" s="33"/>
    </row>
    <row r="81" spans="1:6" ht="15.75" customHeight="1">
      <c r="A81" s="32"/>
      <c r="B81" s="33"/>
      <c r="C81" s="33"/>
      <c r="D81" s="33"/>
      <c r="E81" s="33"/>
      <c r="F81" s="33"/>
    </row>
    <row r="82" spans="1:6" ht="15.75" customHeight="1">
      <c r="A82" s="32"/>
      <c r="B82" s="33"/>
      <c r="C82" s="33"/>
      <c r="D82" s="33"/>
      <c r="E82" s="33"/>
      <c r="F82" s="33"/>
    </row>
    <row r="83" spans="1:6" ht="15.75" customHeight="1">
      <c r="A83" s="32"/>
      <c r="B83" s="33"/>
      <c r="C83" s="33"/>
      <c r="D83" s="33"/>
      <c r="E83" s="33"/>
      <c r="F83" s="33"/>
    </row>
    <row r="84" spans="1:3" ht="16.5">
      <c r="A84" s="77" t="s">
        <v>58</v>
      </c>
      <c r="B84" s="77"/>
      <c r="C84" s="77"/>
    </row>
    <row r="85" ht="17.25" thickBot="1">
      <c r="A85" s="2" t="s">
        <v>70</v>
      </c>
    </row>
    <row r="86" spans="1:5" ht="17.25" thickBot="1">
      <c r="A86" s="70" t="s">
        <v>7</v>
      </c>
      <c r="B86" s="72" t="s">
        <v>12</v>
      </c>
      <c r="C86" s="74" t="s">
        <v>13</v>
      </c>
      <c r="D86" s="75"/>
      <c r="E86" s="76"/>
    </row>
    <row r="87" spans="1:5" ht="46.5" customHeight="1" thickBot="1">
      <c r="A87" s="71"/>
      <c r="B87" s="73"/>
      <c r="C87" s="39" t="s">
        <v>8</v>
      </c>
      <c r="D87" s="39" t="s">
        <v>9</v>
      </c>
      <c r="E87" s="39" t="s">
        <v>10</v>
      </c>
    </row>
    <row r="88" spans="1:5" ht="16.5">
      <c r="A88" s="40" t="s">
        <v>11</v>
      </c>
      <c r="B88" s="41"/>
      <c r="C88" s="42">
        <f>SUM(C89:C92)</f>
        <v>0</v>
      </c>
      <c r="D88" s="42">
        <f>SUM(D89:D92)</f>
        <v>0</v>
      </c>
      <c r="E88" s="42">
        <f>SUM(E89:E92)</f>
        <v>0</v>
      </c>
    </row>
    <row r="89" spans="1:5" ht="16.5">
      <c r="A89" s="43" t="s">
        <v>14</v>
      </c>
      <c r="B89" s="44"/>
      <c r="C89" s="45"/>
      <c r="D89" s="45"/>
      <c r="E89" s="45"/>
    </row>
    <row r="90" spans="1:5" ht="16.5">
      <c r="A90" s="46" t="s">
        <v>15</v>
      </c>
      <c r="B90" s="47"/>
      <c r="C90" s="48"/>
      <c r="D90" s="48"/>
      <c r="E90" s="48"/>
    </row>
    <row r="91" spans="1:5" ht="16.5">
      <c r="A91" s="43" t="s">
        <v>16</v>
      </c>
      <c r="B91" s="44"/>
      <c r="C91" s="45"/>
      <c r="D91" s="45"/>
      <c r="E91" s="45"/>
    </row>
    <row r="92" spans="1:5" ht="17.25" thickBot="1">
      <c r="A92" s="38" t="s">
        <v>17</v>
      </c>
      <c r="B92" s="39"/>
      <c r="C92" s="49"/>
      <c r="D92" s="49"/>
      <c r="E92" s="49"/>
    </row>
    <row r="93" spans="1:6" ht="16.5">
      <c r="A93" s="50"/>
      <c r="B93" s="33"/>
      <c r="C93" s="33"/>
      <c r="D93" s="33"/>
      <c r="E93" s="33"/>
      <c r="F93" s="33"/>
    </row>
    <row r="94" spans="1:6" ht="31.5" customHeight="1">
      <c r="A94" s="69" t="s">
        <v>68</v>
      </c>
      <c r="B94" s="69"/>
      <c r="C94" s="51"/>
      <c r="D94" s="51"/>
      <c r="E94" s="51"/>
      <c r="F94" s="51"/>
    </row>
    <row r="95" ht="16.5">
      <c r="A95" s="1" t="s">
        <v>69</v>
      </c>
    </row>
    <row r="96" spans="8:38" ht="16.5"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6.5">
      <c r="A97" s="1" t="s">
        <v>18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</sheetData>
  <sheetProtection/>
  <mergeCells count="18">
    <mergeCell ref="A65:C65"/>
    <mergeCell ref="A64:D64"/>
    <mergeCell ref="A3:F3"/>
    <mergeCell ref="A4:F4"/>
    <mergeCell ref="A6:E6"/>
    <mergeCell ref="F8:F9"/>
    <mergeCell ref="C8:C9"/>
    <mergeCell ref="A5:F5"/>
    <mergeCell ref="E1:F1"/>
    <mergeCell ref="A94:B94"/>
    <mergeCell ref="A86:A87"/>
    <mergeCell ref="B86:B87"/>
    <mergeCell ref="C86:E86"/>
    <mergeCell ref="A84:C84"/>
    <mergeCell ref="D8:D9"/>
    <mergeCell ref="A8:A9"/>
    <mergeCell ref="B8:B9"/>
    <mergeCell ref="E8:E9"/>
  </mergeCells>
  <printOptions/>
  <pageMargins left="0.7874015748031497" right="0.29" top="0.28" bottom="0.26" header="0.5118110236220472" footer="0.5118110236220472"/>
  <pageSetup horizontalDpi="600" verticalDpi="600" orientation="portrait" paperSize="9" scale="55" r:id="rId1"/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7"/>
  <sheetViews>
    <sheetView view="pageBreakPreview" zoomScaleNormal="81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55.8515625" style="1" customWidth="1"/>
    <col min="2" max="2" width="18.57421875" style="1" customWidth="1"/>
    <col min="3" max="3" width="15.00390625" style="1" customWidth="1"/>
    <col min="4" max="4" width="18.28125" style="1" customWidth="1"/>
    <col min="5" max="5" width="17.140625" style="1" customWidth="1"/>
    <col min="6" max="6" width="16.8515625" style="1" customWidth="1"/>
    <col min="7" max="16384" width="9.140625" style="1" customWidth="1"/>
  </cols>
  <sheetData>
    <row r="1" spans="4:6" ht="16.5">
      <c r="D1" s="62"/>
      <c r="E1" s="68" t="s">
        <v>0</v>
      </c>
      <c r="F1" s="68"/>
    </row>
    <row r="2" spans="4:6" ht="16.5">
      <c r="D2" s="2"/>
      <c r="E2" s="2"/>
      <c r="F2" s="2"/>
    </row>
    <row r="3" spans="1:6" ht="17.25" customHeight="1">
      <c r="A3" s="85" t="s">
        <v>19</v>
      </c>
      <c r="B3" s="85"/>
      <c r="C3" s="85"/>
      <c r="D3" s="85"/>
      <c r="E3" s="85"/>
      <c r="F3" s="85"/>
    </row>
    <row r="4" spans="1:6" ht="16.5">
      <c r="A4" s="85"/>
      <c r="B4" s="85"/>
      <c r="C4" s="85"/>
      <c r="D4" s="85"/>
      <c r="E4" s="85"/>
      <c r="F4" s="85"/>
    </row>
    <row r="5" spans="1:6" ht="16.5">
      <c r="A5" s="89" t="s">
        <v>67</v>
      </c>
      <c r="B5" s="89"/>
      <c r="C5" s="89"/>
      <c r="D5" s="89"/>
      <c r="E5" s="89"/>
      <c r="F5" s="89"/>
    </row>
    <row r="6" spans="1:5" ht="16.5">
      <c r="A6" s="86" t="s">
        <v>74</v>
      </c>
      <c r="B6" s="86"/>
      <c r="C6" s="86"/>
      <c r="D6" s="86"/>
      <c r="E6" s="86"/>
    </row>
    <row r="7" spans="1:5" ht="4.5" customHeight="1" thickBot="1">
      <c r="A7" s="3"/>
      <c r="B7" s="3"/>
      <c r="C7" s="3"/>
      <c r="D7" s="3"/>
      <c r="E7" s="3"/>
    </row>
    <row r="8" spans="1:6" ht="31.5" customHeight="1">
      <c r="A8" s="80" t="s">
        <v>1</v>
      </c>
      <c r="B8" s="82" t="s">
        <v>50</v>
      </c>
      <c r="C8" s="78" t="s">
        <v>2</v>
      </c>
      <c r="D8" s="78" t="s">
        <v>3</v>
      </c>
      <c r="E8" s="78" t="s">
        <v>20</v>
      </c>
      <c r="F8" s="87" t="s">
        <v>4</v>
      </c>
    </row>
    <row r="9" spans="1:6" ht="76.5" customHeight="1">
      <c r="A9" s="81"/>
      <c r="B9" s="83"/>
      <c r="C9" s="79"/>
      <c r="D9" s="79"/>
      <c r="E9" s="79"/>
      <c r="F9" s="88"/>
    </row>
    <row r="10" spans="1:6" ht="42.75" customHeight="1">
      <c r="A10" s="4" t="s">
        <v>5</v>
      </c>
      <c r="B10" s="5">
        <f>B11+B59</f>
        <v>19125200</v>
      </c>
      <c r="C10" s="5">
        <f>C11+C59</f>
        <v>892144.36</v>
      </c>
      <c r="D10" s="5">
        <f>D11+D59</f>
        <v>891144.36</v>
      </c>
      <c r="E10" s="5">
        <f>E11+E59</f>
        <v>1703182.48</v>
      </c>
      <c r="F10" s="6">
        <f>C10+E10</f>
        <v>2595326.84</v>
      </c>
    </row>
    <row r="11" spans="1:6" ht="24.75" customHeight="1">
      <c r="A11" s="7" t="s">
        <v>6</v>
      </c>
      <c r="B11" s="8">
        <f>B12+B22+B36+B46+B50+B54</f>
        <v>18957300</v>
      </c>
      <c r="C11" s="8">
        <f>C12+C22+C36+C46+C50+C54</f>
        <v>850163.36</v>
      </c>
      <c r="D11" s="8">
        <f>D12+D22+D36+D46+D50+D54</f>
        <v>849163.36</v>
      </c>
      <c r="E11" s="8">
        <f>E12+E22+E36+E46+E50+E54</f>
        <v>1703182.48</v>
      </c>
      <c r="F11" s="6">
        <f aca="true" t="shared" si="0" ref="F11:F62">C11+E11</f>
        <v>2553345.84</v>
      </c>
    </row>
    <row r="12" spans="1:6" ht="96.75" customHeight="1">
      <c r="A12" s="9" t="s">
        <v>52</v>
      </c>
      <c r="B12" s="8">
        <f>B13+B14+B15+B16+B17+B18+B19+B20+B21</f>
        <v>13457700</v>
      </c>
      <c r="C12" s="8">
        <f>C13+C14+C15+C16+C17+C18+C19+C20+C21</f>
        <v>482300</v>
      </c>
      <c r="D12" s="8">
        <f>D13+D14+D15+D16+D17+D18+D19+D20+D21</f>
        <v>481300</v>
      </c>
      <c r="E12" s="8">
        <f>E13+E14+E15+E16+E17+E18+E19+E20+E21</f>
        <v>1175255</v>
      </c>
      <c r="F12" s="6">
        <f t="shared" si="0"/>
        <v>1657555</v>
      </c>
    </row>
    <row r="13" spans="1:6" ht="18" customHeight="1">
      <c r="A13" s="10" t="s">
        <v>21</v>
      </c>
      <c r="B13" s="11">
        <v>10272000</v>
      </c>
      <c r="C13" s="11"/>
      <c r="D13" s="11"/>
      <c r="E13" s="11">
        <v>701975</v>
      </c>
      <c r="F13" s="12">
        <f t="shared" si="0"/>
        <v>701975</v>
      </c>
    </row>
    <row r="14" spans="1:6" ht="16.5">
      <c r="A14" s="13" t="s">
        <v>22</v>
      </c>
      <c r="B14" s="11"/>
      <c r="C14" s="11">
        <v>200000</v>
      </c>
      <c r="D14" s="11">
        <v>200000</v>
      </c>
      <c r="E14" s="11">
        <v>200000</v>
      </c>
      <c r="F14" s="12">
        <f t="shared" si="0"/>
        <v>400000</v>
      </c>
    </row>
    <row r="15" spans="1:6" ht="16.5">
      <c r="A15" s="13" t="s">
        <v>23</v>
      </c>
      <c r="B15" s="11">
        <v>3102200</v>
      </c>
      <c r="C15" s="11">
        <v>281300</v>
      </c>
      <c r="D15" s="11">
        <v>281300</v>
      </c>
      <c r="E15" s="11">
        <v>272380</v>
      </c>
      <c r="F15" s="12">
        <f t="shared" si="0"/>
        <v>553680</v>
      </c>
    </row>
    <row r="16" spans="1:6" ht="17.25" customHeight="1">
      <c r="A16" s="10" t="s">
        <v>24</v>
      </c>
      <c r="B16" s="8">
        <v>19200</v>
      </c>
      <c r="C16" s="8">
        <v>1000</v>
      </c>
      <c r="D16" s="8"/>
      <c r="E16" s="8">
        <v>900</v>
      </c>
      <c r="F16" s="12">
        <f t="shared" si="0"/>
        <v>1900</v>
      </c>
    </row>
    <row r="17" spans="1:6" ht="17.25" customHeight="1">
      <c r="A17" s="10" t="s">
        <v>25</v>
      </c>
      <c r="B17" s="8"/>
      <c r="C17" s="8"/>
      <c r="D17" s="8"/>
      <c r="E17" s="8"/>
      <c r="F17" s="12">
        <f t="shared" si="0"/>
        <v>0</v>
      </c>
    </row>
    <row r="18" spans="1:6" ht="17.25" customHeight="1">
      <c r="A18" s="10" t="s">
        <v>46</v>
      </c>
      <c r="B18" s="8"/>
      <c r="C18" s="8"/>
      <c r="D18" s="8"/>
      <c r="E18" s="8"/>
      <c r="F18" s="12">
        <f t="shared" si="0"/>
        <v>0</v>
      </c>
    </row>
    <row r="19" spans="1:6" ht="16.5">
      <c r="A19" s="14" t="s">
        <v>47</v>
      </c>
      <c r="B19" s="15">
        <v>19600</v>
      </c>
      <c r="C19" s="16"/>
      <c r="D19" s="16"/>
      <c r="E19" s="16"/>
      <c r="F19" s="12">
        <f t="shared" si="0"/>
        <v>0</v>
      </c>
    </row>
    <row r="20" spans="1:6" ht="16.5">
      <c r="A20" s="14" t="s">
        <v>48</v>
      </c>
      <c r="B20" s="15"/>
      <c r="C20" s="16"/>
      <c r="D20" s="16"/>
      <c r="E20" s="16"/>
      <c r="F20" s="12">
        <f t="shared" si="0"/>
        <v>0</v>
      </c>
    </row>
    <row r="21" spans="1:6" s="17" customFormat="1" ht="16.5">
      <c r="A21" s="14" t="s">
        <v>35</v>
      </c>
      <c r="B21" s="15">
        <v>44700</v>
      </c>
      <c r="C21" s="16"/>
      <c r="D21" s="16"/>
      <c r="E21" s="16"/>
      <c r="F21" s="12">
        <f t="shared" si="0"/>
        <v>0</v>
      </c>
    </row>
    <row r="22" spans="1:6" ht="82.5">
      <c r="A22" s="18" t="s">
        <v>53</v>
      </c>
      <c r="B22" s="8">
        <f>B23+B24+B25+B26+B30+B31+B32+B33+B34+B35</f>
        <v>4140800</v>
      </c>
      <c r="C22" s="8">
        <f>C23+C24+C25+C26+C30+C31+C32+C33+C34+C35</f>
        <v>338698.77</v>
      </c>
      <c r="D22" s="8">
        <f>D23+D24+D25+D26+D30+D31+D32+D33+D34+D35</f>
        <v>338698.77</v>
      </c>
      <c r="E22" s="8">
        <f>E23+E24+E25+E26+E30+E31+E32+E33+E34+E35</f>
        <v>493668.03</v>
      </c>
      <c r="F22" s="8">
        <f>F23+F24+F25+F26+F30+F31+F32+F33+F34+F35</f>
        <v>832366.7999999999</v>
      </c>
    </row>
    <row r="23" spans="1:6" ht="16.5">
      <c r="A23" s="10" t="s">
        <v>21</v>
      </c>
      <c r="B23" s="11">
        <v>1417000</v>
      </c>
      <c r="C23" s="11"/>
      <c r="D23" s="11"/>
      <c r="E23" s="11">
        <v>88083</v>
      </c>
      <c r="F23" s="12">
        <f t="shared" si="0"/>
        <v>88083</v>
      </c>
    </row>
    <row r="24" spans="1:6" ht="16.5">
      <c r="A24" s="13" t="s">
        <v>22</v>
      </c>
      <c r="B24" s="11"/>
      <c r="C24" s="11">
        <v>30000</v>
      </c>
      <c r="D24" s="11">
        <v>30000</v>
      </c>
      <c r="E24" s="11">
        <v>30000</v>
      </c>
      <c r="F24" s="12">
        <f t="shared" si="0"/>
        <v>60000</v>
      </c>
    </row>
    <row r="25" spans="1:6" ht="16.5">
      <c r="A25" s="13" t="s">
        <v>23</v>
      </c>
      <c r="B25" s="11">
        <v>427900</v>
      </c>
      <c r="C25" s="11">
        <v>50700</v>
      </c>
      <c r="D25" s="11">
        <v>50700</v>
      </c>
      <c r="E25" s="11">
        <v>42400</v>
      </c>
      <c r="F25" s="12">
        <f t="shared" si="0"/>
        <v>93100</v>
      </c>
    </row>
    <row r="26" spans="1:6" ht="16.5">
      <c r="A26" s="13" t="s">
        <v>30</v>
      </c>
      <c r="B26" s="19">
        <f>B27+B28+B29</f>
        <v>2150400</v>
      </c>
      <c r="C26" s="19">
        <f>C27+C28+C29</f>
        <v>257998.77</v>
      </c>
      <c r="D26" s="19">
        <f>D27+D28+D29</f>
        <v>257998.77</v>
      </c>
      <c r="E26" s="19">
        <f>E27+E28+E29</f>
        <v>313322.94</v>
      </c>
      <c r="F26" s="19">
        <f>F27+F28+F29</f>
        <v>571321.71</v>
      </c>
    </row>
    <row r="27" spans="1:6" ht="16.5">
      <c r="A27" s="13" t="s">
        <v>31</v>
      </c>
      <c r="B27" s="20">
        <v>1391700</v>
      </c>
      <c r="C27" s="11">
        <v>184718.87</v>
      </c>
      <c r="D27" s="11">
        <v>184718.87</v>
      </c>
      <c r="E27" s="11">
        <v>239880.13</v>
      </c>
      <c r="F27" s="12">
        <f>C27+E27</f>
        <v>424599</v>
      </c>
    </row>
    <row r="28" spans="1:6" ht="16.5">
      <c r="A28" s="13" t="s">
        <v>32</v>
      </c>
      <c r="B28" s="20">
        <v>626200</v>
      </c>
      <c r="C28" s="11">
        <v>59164.03</v>
      </c>
      <c r="D28" s="11">
        <v>59164.03</v>
      </c>
      <c r="E28" s="11">
        <v>65497.42</v>
      </c>
      <c r="F28" s="12">
        <f>C28+E28</f>
        <v>124661.45</v>
      </c>
    </row>
    <row r="29" spans="1:6" ht="16.5">
      <c r="A29" s="13" t="s">
        <v>33</v>
      </c>
      <c r="B29" s="20">
        <v>132500</v>
      </c>
      <c r="C29" s="11">
        <v>14115.87</v>
      </c>
      <c r="D29" s="11">
        <v>14115.87</v>
      </c>
      <c r="E29" s="11">
        <v>7945.39</v>
      </c>
      <c r="F29" s="12">
        <f>C29+E29</f>
        <v>22061.260000000002</v>
      </c>
    </row>
    <row r="30" spans="1:6" ht="17.25" customHeight="1">
      <c r="A30" s="10" t="s">
        <v>25</v>
      </c>
      <c r="B30" s="8">
        <v>50600</v>
      </c>
      <c r="C30" s="8"/>
      <c r="D30" s="8"/>
      <c r="E30" s="8">
        <v>4200</v>
      </c>
      <c r="F30" s="12">
        <f t="shared" si="0"/>
        <v>4200</v>
      </c>
    </row>
    <row r="31" spans="1:6" ht="17.25" customHeight="1">
      <c r="A31" s="14" t="s">
        <v>26</v>
      </c>
      <c r="B31" s="8"/>
      <c r="C31" s="8"/>
      <c r="D31" s="8"/>
      <c r="E31" s="8"/>
      <c r="F31" s="12">
        <f t="shared" si="0"/>
        <v>0</v>
      </c>
    </row>
    <row r="32" spans="1:6" ht="16.5">
      <c r="A32" s="14" t="s">
        <v>27</v>
      </c>
      <c r="B32" s="15">
        <v>94900</v>
      </c>
      <c r="C32" s="16"/>
      <c r="D32" s="16"/>
      <c r="E32" s="16">
        <v>15662.09</v>
      </c>
      <c r="F32" s="12">
        <f t="shared" si="0"/>
        <v>15662.09</v>
      </c>
    </row>
    <row r="33" spans="1:6" ht="16.5">
      <c r="A33" s="14" t="s">
        <v>28</v>
      </c>
      <c r="B33" s="15"/>
      <c r="C33" s="16"/>
      <c r="D33" s="16"/>
      <c r="E33" s="16"/>
      <c r="F33" s="12">
        <f t="shared" si="0"/>
        <v>0</v>
      </c>
    </row>
    <row r="34" spans="1:6" ht="16.5">
      <c r="A34" s="14" t="s">
        <v>29</v>
      </c>
      <c r="B34" s="15"/>
      <c r="C34" s="16"/>
      <c r="D34" s="16"/>
      <c r="E34" s="16"/>
      <c r="F34" s="12">
        <f t="shared" si="0"/>
        <v>0</v>
      </c>
    </row>
    <row r="35" spans="1:6" s="17" customFormat="1" ht="16.5">
      <c r="A35" s="14" t="s">
        <v>35</v>
      </c>
      <c r="B35" s="15"/>
      <c r="C35" s="16"/>
      <c r="D35" s="16"/>
      <c r="E35" s="16"/>
      <c r="F35" s="12">
        <f t="shared" si="0"/>
        <v>0</v>
      </c>
    </row>
    <row r="36" spans="1:6" ht="53.25" customHeight="1">
      <c r="A36" s="18" t="s">
        <v>54</v>
      </c>
      <c r="B36" s="21">
        <f>B37+B38+B39+B40+B41+B42+B43+B44+B45</f>
        <v>178400</v>
      </c>
      <c r="C36" s="21">
        <f>C37+C38+C39+C40+C41+C42+C43+C44+C45</f>
        <v>3000</v>
      </c>
      <c r="D36" s="21">
        <f>D37+D38+D39+D40+D41+D42+D43+D44+D45</f>
        <v>3000</v>
      </c>
      <c r="E36" s="21">
        <f>E37+E38+E39+E40+E41+E42+E43+E44+E45</f>
        <v>11450</v>
      </c>
      <c r="F36" s="6">
        <f t="shared" si="0"/>
        <v>14450</v>
      </c>
    </row>
    <row r="37" spans="1:6" ht="16.5">
      <c r="A37" s="10" t="s">
        <v>21</v>
      </c>
      <c r="B37" s="11">
        <v>137000</v>
      </c>
      <c r="C37" s="11"/>
      <c r="D37" s="11"/>
      <c r="E37" s="11">
        <v>5000</v>
      </c>
      <c r="F37" s="12">
        <f t="shared" si="0"/>
        <v>5000</v>
      </c>
    </row>
    <row r="38" spans="1:6" ht="16.5">
      <c r="A38" s="13" t="s">
        <v>22</v>
      </c>
      <c r="B38" s="11"/>
      <c r="C38" s="11">
        <v>3000</v>
      </c>
      <c r="D38" s="11">
        <v>3000</v>
      </c>
      <c r="E38" s="11">
        <v>3000</v>
      </c>
      <c r="F38" s="12">
        <f t="shared" si="0"/>
        <v>6000</v>
      </c>
    </row>
    <row r="39" spans="1:6" ht="16.5">
      <c r="A39" s="13" t="s">
        <v>23</v>
      </c>
      <c r="B39" s="11">
        <v>41400</v>
      </c>
      <c r="C39" s="11"/>
      <c r="D39" s="11"/>
      <c r="E39" s="11">
        <v>3450</v>
      </c>
      <c r="F39" s="12">
        <f t="shared" si="0"/>
        <v>3450</v>
      </c>
    </row>
    <row r="40" spans="1:6" ht="16.5">
      <c r="A40" s="10" t="s">
        <v>24</v>
      </c>
      <c r="B40" s="11"/>
      <c r="C40" s="11"/>
      <c r="D40" s="11"/>
      <c r="E40" s="11"/>
      <c r="F40" s="12">
        <f t="shared" si="0"/>
        <v>0</v>
      </c>
    </row>
    <row r="41" spans="1:6" ht="16.5">
      <c r="A41" s="13" t="s">
        <v>31</v>
      </c>
      <c r="B41" s="11"/>
      <c r="C41" s="11"/>
      <c r="D41" s="11"/>
      <c r="E41" s="11"/>
      <c r="F41" s="12">
        <f t="shared" si="0"/>
        <v>0</v>
      </c>
    </row>
    <row r="42" spans="1:6" ht="16.5">
      <c r="A42" s="13" t="s">
        <v>32</v>
      </c>
      <c r="B42" s="11"/>
      <c r="C42" s="11"/>
      <c r="D42" s="11"/>
      <c r="E42" s="11"/>
      <c r="F42" s="12">
        <f t="shared" si="0"/>
        <v>0</v>
      </c>
    </row>
    <row r="43" spans="1:6" ht="16.5">
      <c r="A43" s="13" t="s">
        <v>33</v>
      </c>
      <c r="B43" s="11"/>
      <c r="C43" s="11"/>
      <c r="D43" s="11"/>
      <c r="E43" s="11"/>
      <c r="F43" s="12">
        <f t="shared" si="0"/>
        <v>0</v>
      </c>
    </row>
    <row r="44" spans="1:6" ht="16.5">
      <c r="A44" s="10" t="s">
        <v>25</v>
      </c>
      <c r="B44" s="11"/>
      <c r="C44" s="11"/>
      <c r="D44" s="11"/>
      <c r="E44" s="11"/>
      <c r="F44" s="12">
        <f t="shared" si="0"/>
        <v>0</v>
      </c>
    </row>
    <row r="45" spans="1:6" ht="16.5">
      <c r="A45" s="14" t="s">
        <v>28</v>
      </c>
      <c r="B45" s="11"/>
      <c r="C45" s="11"/>
      <c r="D45" s="11"/>
      <c r="E45" s="11"/>
      <c r="F45" s="12">
        <f t="shared" si="0"/>
        <v>0</v>
      </c>
    </row>
    <row r="46" spans="1:6" ht="33.75" customHeight="1">
      <c r="A46" s="9" t="s">
        <v>55</v>
      </c>
      <c r="B46" s="8">
        <f>B47+B48+B49</f>
        <v>306900</v>
      </c>
      <c r="C46" s="8">
        <f>C47+C48+C49</f>
        <v>26164.589999999997</v>
      </c>
      <c r="D46" s="8">
        <f>D47+D48+D49</f>
        <v>26164.589999999997</v>
      </c>
      <c r="E46" s="8">
        <f>E47+E48+E49</f>
        <v>22809.449999999997</v>
      </c>
      <c r="F46" s="6">
        <f t="shared" si="0"/>
        <v>48974.03999999999</v>
      </c>
    </row>
    <row r="47" spans="1:6" ht="16.5">
      <c r="A47" s="10" t="s">
        <v>21</v>
      </c>
      <c r="B47" s="11">
        <v>235700</v>
      </c>
      <c r="C47" s="11">
        <v>20095.69</v>
      </c>
      <c r="D47" s="11">
        <v>20095.69</v>
      </c>
      <c r="E47" s="11">
        <v>17518.78</v>
      </c>
      <c r="F47" s="12">
        <f t="shared" si="0"/>
        <v>37614.47</v>
      </c>
    </row>
    <row r="48" spans="1:6" ht="16.5">
      <c r="A48" s="13" t="s">
        <v>22</v>
      </c>
      <c r="B48" s="11"/>
      <c r="C48" s="11"/>
      <c r="D48" s="11"/>
      <c r="E48" s="11"/>
      <c r="F48" s="12">
        <f t="shared" si="0"/>
        <v>0</v>
      </c>
    </row>
    <row r="49" spans="1:6" ht="16.5">
      <c r="A49" s="13" t="s">
        <v>23</v>
      </c>
      <c r="B49" s="11">
        <v>71200</v>
      </c>
      <c r="C49" s="11">
        <v>6068.9</v>
      </c>
      <c r="D49" s="11">
        <v>6068.9</v>
      </c>
      <c r="E49" s="11">
        <v>5290.67</v>
      </c>
      <c r="F49" s="12">
        <f t="shared" si="0"/>
        <v>11359.57</v>
      </c>
    </row>
    <row r="50" spans="1:6" ht="33.75" customHeight="1">
      <c r="A50" s="9" t="s">
        <v>72</v>
      </c>
      <c r="B50" s="8">
        <f>B51+B52+B53</f>
        <v>718300</v>
      </c>
      <c r="C50" s="8">
        <f>C51+C52+C53</f>
        <v>0</v>
      </c>
      <c r="D50" s="8">
        <f>D51+D52+D53</f>
        <v>0</v>
      </c>
      <c r="E50" s="8">
        <f>E51+E52+E53</f>
        <v>0</v>
      </c>
      <c r="F50" s="6">
        <f>C50+E50</f>
        <v>0</v>
      </c>
    </row>
    <row r="51" spans="1:6" ht="16.5">
      <c r="A51" s="10" t="s">
        <v>21</v>
      </c>
      <c r="B51" s="11">
        <v>551700</v>
      </c>
      <c r="C51" s="11"/>
      <c r="D51" s="11"/>
      <c r="E51" s="11"/>
      <c r="F51" s="12">
        <f>C51+E51</f>
        <v>0</v>
      </c>
    </row>
    <row r="52" spans="1:6" ht="16.5">
      <c r="A52" s="13" t="s">
        <v>22</v>
      </c>
      <c r="B52" s="11"/>
      <c r="C52" s="11"/>
      <c r="D52" s="11"/>
      <c r="E52" s="11"/>
      <c r="F52" s="12">
        <f>C52+E52</f>
        <v>0</v>
      </c>
    </row>
    <row r="53" spans="1:6" ht="16.5">
      <c r="A53" s="13" t="s">
        <v>23</v>
      </c>
      <c r="B53" s="11">
        <v>166600</v>
      </c>
      <c r="C53" s="11"/>
      <c r="D53" s="11"/>
      <c r="E53" s="11"/>
      <c r="F53" s="12">
        <f>C53+E53</f>
        <v>0</v>
      </c>
    </row>
    <row r="54" spans="1:6" ht="49.5" customHeight="1">
      <c r="A54" s="9" t="s">
        <v>56</v>
      </c>
      <c r="B54" s="8">
        <f>B55+B56+B57+B58</f>
        <v>155200</v>
      </c>
      <c r="C54" s="8">
        <f>C55+C56+C57+C58</f>
        <v>0</v>
      </c>
      <c r="D54" s="8">
        <f>D55+D56+D57+D58</f>
        <v>0</v>
      </c>
      <c r="E54" s="8">
        <f>E55+E56+E57+E58</f>
        <v>0</v>
      </c>
      <c r="F54" s="6">
        <f t="shared" si="0"/>
        <v>0</v>
      </c>
    </row>
    <row r="55" spans="1:6" ht="18" customHeight="1">
      <c r="A55" s="22" t="s">
        <v>26</v>
      </c>
      <c r="B55" s="8">
        <v>152300</v>
      </c>
      <c r="C55" s="23"/>
      <c r="D55" s="16"/>
      <c r="E55" s="8"/>
      <c r="F55" s="12">
        <f t="shared" si="0"/>
        <v>0</v>
      </c>
    </row>
    <row r="56" spans="1:6" ht="18" customHeight="1">
      <c r="A56" s="24" t="s">
        <v>34</v>
      </c>
      <c r="B56" s="8">
        <v>1600</v>
      </c>
      <c r="C56" s="23"/>
      <c r="D56" s="16"/>
      <c r="E56" s="8"/>
      <c r="F56" s="12">
        <f t="shared" si="0"/>
        <v>0</v>
      </c>
    </row>
    <row r="57" spans="1:6" ht="18" customHeight="1">
      <c r="A57" s="22" t="s">
        <v>36</v>
      </c>
      <c r="B57" s="8">
        <v>900</v>
      </c>
      <c r="C57" s="23"/>
      <c r="D57" s="16"/>
      <c r="E57" s="8"/>
      <c r="F57" s="12">
        <f t="shared" si="0"/>
        <v>0</v>
      </c>
    </row>
    <row r="58" spans="1:6" ht="18" customHeight="1">
      <c r="A58" s="22" t="s">
        <v>35</v>
      </c>
      <c r="B58" s="8">
        <v>400</v>
      </c>
      <c r="C58" s="23"/>
      <c r="D58" s="16"/>
      <c r="E58" s="8"/>
      <c r="F58" s="12">
        <f t="shared" si="0"/>
        <v>0</v>
      </c>
    </row>
    <row r="59" spans="1:6" ht="21" customHeight="1">
      <c r="A59" s="25" t="s">
        <v>51</v>
      </c>
      <c r="B59" s="8">
        <f aca="true" t="shared" si="1" ref="B59:E60">B60</f>
        <v>167900</v>
      </c>
      <c r="C59" s="8">
        <f t="shared" si="1"/>
        <v>41981</v>
      </c>
      <c r="D59" s="8">
        <f t="shared" si="1"/>
        <v>41981</v>
      </c>
      <c r="E59" s="8">
        <f t="shared" si="1"/>
        <v>0</v>
      </c>
      <c r="F59" s="6">
        <f t="shared" si="0"/>
        <v>41981</v>
      </c>
    </row>
    <row r="60" spans="1:6" ht="66" customHeight="1">
      <c r="A60" s="18" t="s">
        <v>57</v>
      </c>
      <c r="B60" s="8">
        <f t="shared" si="1"/>
        <v>167900</v>
      </c>
      <c r="C60" s="8">
        <f t="shared" si="1"/>
        <v>41981</v>
      </c>
      <c r="D60" s="8">
        <f t="shared" si="1"/>
        <v>41981</v>
      </c>
      <c r="E60" s="8">
        <f t="shared" si="1"/>
        <v>0</v>
      </c>
      <c r="F60" s="6">
        <f t="shared" si="0"/>
        <v>41981</v>
      </c>
    </row>
    <row r="61" spans="1:6" ht="15.75" customHeight="1" thickBot="1">
      <c r="A61" s="26" t="s">
        <v>49</v>
      </c>
      <c r="B61" s="27">
        <v>167900</v>
      </c>
      <c r="C61" s="27">
        <v>41981</v>
      </c>
      <c r="D61" s="27">
        <v>41981</v>
      </c>
      <c r="E61" s="27"/>
      <c r="F61" s="28">
        <f t="shared" si="0"/>
        <v>41981</v>
      </c>
    </row>
    <row r="62" spans="1:6" ht="15.75" customHeight="1" thickBot="1">
      <c r="A62" s="29" t="s">
        <v>45</v>
      </c>
      <c r="B62" s="30">
        <f>B11+B59</f>
        <v>19125200</v>
      </c>
      <c r="C62" s="30">
        <f>C11+C59</f>
        <v>892144.36</v>
      </c>
      <c r="D62" s="30">
        <f>D11+D59</f>
        <v>891144.36</v>
      </c>
      <c r="E62" s="30">
        <f>E11+E59</f>
        <v>1703182.48</v>
      </c>
      <c r="F62" s="31">
        <f t="shared" si="0"/>
        <v>2595326.84</v>
      </c>
    </row>
    <row r="63" spans="1:6" ht="15.75" customHeight="1">
      <c r="A63" s="32"/>
      <c r="B63" s="33"/>
      <c r="C63" s="33"/>
      <c r="D63" s="33"/>
      <c r="E63" s="33"/>
      <c r="F63" s="33"/>
    </row>
    <row r="64" spans="1:6" ht="15.75" customHeight="1">
      <c r="A64" s="84" t="s">
        <v>66</v>
      </c>
      <c r="B64" s="84"/>
      <c r="C64" s="84"/>
      <c r="D64" s="84"/>
      <c r="E64" s="52"/>
      <c r="F64" s="52"/>
    </row>
    <row r="65" spans="1:6" ht="15.75" customHeight="1">
      <c r="A65" s="84" t="s">
        <v>75</v>
      </c>
      <c r="B65" s="84"/>
      <c r="C65" s="84"/>
      <c r="D65" s="34"/>
      <c r="E65" s="34"/>
      <c r="F65" s="33"/>
    </row>
    <row r="66" spans="1:6" ht="21.75" customHeight="1" thickBot="1">
      <c r="A66" s="35"/>
      <c r="B66" s="36"/>
      <c r="C66" s="34"/>
      <c r="D66" s="34"/>
      <c r="E66" s="34"/>
      <c r="F66" s="33"/>
    </row>
    <row r="67" spans="1:6" ht="33" customHeight="1" thickBot="1">
      <c r="A67" s="37" t="s">
        <v>37</v>
      </c>
      <c r="B67" s="31" t="s">
        <v>38</v>
      </c>
      <c r="C67" s="53"/>
      <c r="D67" s="33"/>
      <c r="E67" s="33"/>
      <c r="F67" s="33"/>
    </row>
    <row r="68" spans="1:6" ht="15.75" customHeight="1">
      <c r="A68" s="65" t="s">
        <v>59</v>
      </c>
      <c r="B68" s="59">
        <f>B69+B70+B71+B72+B73+B74+B75</f>
        <v>1000</v>
      </c>
      <c r="C68" s="53"/>
      <c r="D68" s="33"/>
      <c r="E68" s="33"/>
      <c r="F68" s="33"/>
    </row>
    <row r="69" spans="1:6" ht="15.75" customHeight="1">
      <c r="A69" s="55" t="s">
        <v>60</v>
      </c>
      <c r="B69" s="60"/>
      <c r="C69" s="54"/>
      <c r="D69" s="33"/>
      <c r="E69" s="33"/>
      <c r="F69" s="33"/>
    </row>
    <row r="70" spans="1:6" ht="15.75" customHeight="1">
      <c r="A70" s="56" t="s">
        <v>43</v>
      </c>
      <c r="B70" s="60">
        <v>1000</v>
      </c>
      <c r="C70" s="54"/>
      <c r="D70" s="33"/>
      <c r="E70" s="33"/>
      <c r="F70" s="33"/>
    </row>
    <row r="71" spans="1:6" ht="15.75" customHeight="1">
      <c r="A71" s="57" t="s">
        <v>39</v>
      </c>
      <c r="B71" s="60"/>
      <c r="C71" s="54"/>
      <c r="D71" s="33"/>
      <c r="E71" s="33"/>
      <c r="F71" s="33"/>
    </row>
    <row r="72" spans="1:6" ht="15.75" customHeight="1">
      <c r="A72" s="57" t="s">
        <v>40</v>
      </c>
      <c r="B72" s="60"/>
      <c r="C72" s="54"/>
      <c r="D72" s="33"/>
      <c r="E72" s="33"/>
      <c r="F72" s="33"/>
    </row>
    <row r="73" spans="1:6" ht="15.75" customHeight="1">
      <c r="A73" s="57" t="s">
        <v>41</v>
      </c>
      <c r="B73" s="60"/>
      <c r="C73" s="54"/>
      <c r="D73" s="33"/>
      <c r="E73" s="33"/>
      <c r="F73" s="33"/>
    </row>
    <row r="74" spans="1:6" ht="15.75" customHeight="1">
      <c r="A74" s="56" t="s">
        <v>42</v>
      </c>
      <c r="B74" s="60"/>
      <c r="C74" s="54"/>
      <c r="D74" s="33"/>
      <c r="E74" s="33"/>
      <c r="F74" s="33"/>
    </row>
    <row r="75" spans="1:6" ht="15.75" customHeight="1">
      <c r="A75" s="63" t="s">
        <v>44</v>
      </c>
      <c r="B75" s="64"/>
      <c r="C75" s="54"/>
      <c r="D75" s="33"/>
      <c r="E75" s="33"/>
      <c r="F75" s="33"/>
    </row>
    <row r="76" spans="1:6" ht="15.75" customHeight="1">
      <c r="A76" s="66" t="s">
        <v>61</v>
      </c>
      <c r="B76" s="67">
        <f>B80+B79+B78+B77</f>
        <v>20261.2</v>
      </c>
      <c r="C76" s="54"/>
      <c r="D76" s="33"/>
      <c r="E76" s="33"/>
      <c r="F76" s="33"/>
    </row>
    <row r="77" spans="1:6" ht="15.75" customHeight="1">
      <c r="A77" s="63" t="s">
        <v>62</v>
      </c>
      <c r="B77" s="64">
        <v>12378.03</v>
      </c>
      <c r="C77" s="54"/>
      <c r="D77" s="33"/>
      <c r="E77" s="33"/>
      <c r="F77" s="33"/>
    </row>
    <row r="78" spans="1:6" ht="15.75" customHeight="1">
      <c r="A78" s="63" t="s">
        <v>63</v>
      </c>
      <c r="B78" s="64"/>
      <c r="C78" s="54"/>
      <c r="D78" s="33"/>
      <c r="E78" s="33"/>
      <c r="F78" s="33"/>
    </row>
    <row r="79" spans="1:6" ht="15.75" customHeight="1">
      <c r="A79" s="63" t="s">
        <v>65</v>
      </c>
      <c r="B79" s="64">
        <v>3419.17</v>
      </c>
      <c r="C79" s="54"/>
      <c r="D79" s="33"/>
      <c r="E79" s="33"/>
      <c r="F79" s="33"/>
    </row>
    <row r="80" spans="1:6" ht="15.75" customHeight="1" thickBot="1">
      <c r="A80" s="58" t="s">
        <v>64</v>
      </c>
      <c r="B80" s="61">
        <v>4464</v>
      </c>
      <c r="C80" s="54"/>
      <c r="D80" s="33"/>
      <c r="E80" s="33"/>
      <c r="F80" s="33"/>
    </row>
    <row r="81" spans="1:6" ht="15.75" customHeight="1">
      <c r="A81" s="32"/>
      <c r="B81" s="33"/>
      <c r="C81" s="33"/>
      <c r="D81" s="33"/>
      <c r="E81" s="33"/>
      <c r="F81" s="33"/>
    </row>
    <row r="82" spans="1:6" ht="15.75" customHeight="1">
      <c r="A82" s="32"/>
      <c r="B82" s="33"/>
      <c r="C82" s="33"/>
      <c r="D82" s="33"/>
      <c r="E82" s="33"/>
      <c r="F82" s="33"/>
    </row>
    <row r="83" spans="1:6" ht="15.75" customHeight="1">
      <c r="A83" s="32"/>
      <c r="B83" s="33"/>
      <c r="C83" s="33"/>
      <c r="D83" s="33"/>
      <c r="E83" s="33"/>
      <c r="F83" s="33"/>
    </row>
    <row r="84" spans="1:3" ht="16.5">
      <c r="A84" s="77" t="s">
        <v>58</v>
      </c>
      <c r="B84" s="77"/>
      <c r="C84" s="77"/>
    </row>
    <row r="85" ht="17.25" thickBot="1">
      <c r="A85" s="2" t="s">
        <v>70</v>
      </c>
    </row>
    <row r="86" spans="1:5" ht="17.25" thickBot="1">
      <c r="A86" s="70" t="s">
        <v>7</v>
      </c>
      <c r="B86" s="72" t="s">
        <v>12</v>
      </c>
      <c r="C86" s="74" t="s">
        <v>13</v>
      </c>
      <c r="D86" s="75"/>
      <c r="E86" s="76"/>
    </row>
    <row r="87" spans="1:5" ht="46.5" customHeight="1" thickBot="1">
      <c r="A87" s="71"/>
      <c r="B87" s="73"/>
      <c r="C87" s="39" t="s">
        <v>8</v>
      </c>
      <c r="D87" s="39" t="s">
        <v>9</v>
      </c>
      <c r="E87" s="39" t="s">
        <v>10</v>
      </c>
    </row>
    <row r="88" spans="1:5" ht="16.5">
      <c r="A88" s="40" t="s">
        <v>11</v>
      </c>
      <c r="B88" s="41"/>
      <c r="C88" s="42">
        <f>SUM(C89:C92)</f>
        <v>0</v>
      </c>
      <c r="D88" s="42">
        <f>SUM(D89:D92)</f>
        <v>0</v>
      </c>
      <c r="E88" s="42">
        <f>SUM(E89:E92)</f>
        <v>0</v>
      </c>
    </row>
    <row r="89" spans="1:5" ht="16.5">
      <c r="A89" s="43" t="s">
        <v>14</v>
      </c>
      <c r="B89" s="44"/>
      <c r="C89" s="45"/>
      <c r="D89" s="45"/>
      <c r="E89" s="45"/>
    </row>
    <row r="90" spans="1:5" ht="16.5">
      <c r="A90" s="46" t="s">
        <v>15</v>
      </c>
      <c r="B90" s="47"/>
      <c r="C90" s="48"/>
      <c r="D90" s="48"/>
      <c r="E90" s="48"/>
    </row>
    <row r="91" spans="1:5" ht="16.5">
      <c r="A91" s="43" t="s">
        <v>16</v>
      </c>
      <c r="B91" s="44"/>
      <c r="C91" s="45"/>
      <c r="D91" s="45"/>
      <c r="E91" s="45"/>
    </row>
    <row r="92" spans="1:5" ht="17.25" thickBot="1">
      <c r="A92" s="38" t="s">
        <v>17</v>
      </c>
      <c r="B92" s="39"/>
      <c r="C92" s="49"/>
      <c r="D92" s="49"/>
      <c r="E92" s="49"/>
    </row>
    <row r="93" spans="1:6" ht="16.5">
      <c r="A93" s="50"/>
      <c r="B93" s="33"/>
      <c r="C93" s="33"/>
      <c r="D93" s="33"/>
      <c r="E93" s="33"/>
      <c r="F93" s="33"/>
    </row>
    <row r="94" spans="1:6" ht="31.5" customHeight="1">
      <c r="A94" s="69" t="s">
        <v>68</v>
      </c>
      <c r="B94" s="69"/>
      <c r="C94" s="51"/>
      <c r="D94" s="51"/>
      <c r="E94" s="51"/>
      <c r="F94" s="51"/>
    </row>
    <row r="95" ht="16.5">
      <c r="A95" s="1" t="s">
        <v>69</v>
      </c>
    </row>
    <row r="96" spans="8:38" ht="16.5"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6.5">
      <c r="A97" s="1" t="s">
        <v>18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</sheetData>
  <sheetProtection/>
  <mergeCells count="18">
    <mergeCell ref="A94:B94"/>
    <mergeCell ref="F8:F9"/>
    <mergeCell ref="A64:D64"/>
    <mergeCell ref="A65:C65"/>
    <mergeCell ref="A84:C84"/>
    <mergeCell ref="A86:A87"/>
    <mergeCell ref="B86:B87"/>
    <mergeCell ref="C86:E86"/>
    <mergeCell ref="E1:F1"/>
    <mergeCell ref="A3:F3"/>
    <mergeCell ref="A4:F4"/>
    <mergeCell ref="A5:F5"/>
    <mergeCell ref="A6:E6"/>
    <mergeCell ref="A8:A9"/>
    <mergeCell ref="B8:B9"/>
    <mergeCell ref="C8:C9"/>
    <mergeCell ref="D8:D9"/>
    <mergeCell ref="E8:E9"/>
  </mergeCells>
  <printOptions/>
  <pageMargins left="0.7874015748031497" right="0.29" top="0.28" bottom="0.26" header="0.5118110236220472" footer="0.5118110236220472"/>
  <pageSetup horizontalDpi="600" verticalDpi="600" orientation="portrait" paperSize="9" scale="55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97"/>
  <sheetViews>
    <sheetView tabSelected="1" view="pageBreakPreview" zoomScaleNormal="81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55.8515625" style="1" customWidth="1"/>
    <col min="2" max="2" width="18.57421875" style="1" customWidth="1"/>
    <col min="3" max="3" width="15.00390625" style="1" customWidth="1"/>
    <col min="4" max="4" width="18.28125" style="1" customWidth="1"/>
    <col min="5" max="5" width="17.140625" style="1" customWidth="1"/>
    <col min="6" max="6" width="16.8515625" style="1" customWidth="1"/>
    <col min="7" max="16384" width="9.140625" style="1" customWidth="1"/>
  </cols>
  <sheetData>
    <row r="1" spans="4:6" ht="16.5">
      <c r="D1" s="62"/>
      <c r="E1" s="68" t="s">
        <v>0</v>
      </c>
      <c r="F1" s="68"/>
    </row>
    <row r="2" spans="4:6" ht="16.5">
      <c r="D2" s="2"/>
      <c r="E2" s="2"/>
      <c r="F2" s="2"/>
    </row>
    <row r="3" spans="1:6" ht="17.25" customHeight="1">
      <c r="A3" s="85" t="s">
        <v>19</v>
      </c>
      <c r="B3" s="85"/>
      <c r="C3" s="85"/>
      <c r="D3" s="85"/>
      <c r="E3" s="85"/>
      <c r="F3" s="85"/>
    </row>
    <row r="4" spans="1:6" ht="16.5">
      <c r="A4" s="85"/>
      <c r="B4" s="85"/>
      <c r="C4" s="85"/>
      <c r="D4" s="85"/>
      <c r="E4" s="85"/>
      <c r="F4" s="85"/>
    </row>
    <row r="5" spans="1:6" ht="16.5">
      <c r="A5" s="89" t="s">
        <v>67</v>
      </c>
      <c r="B5" s="89"/>
      <c r="C5" s="89"/>
      <c r="D5" s="89"/>
      <c r="E5" s="89"/>
      <c r="F5" s="89"/>
    </row>
    <row r="6" spans="1:5" ht="16.5">
      <c r="A6" s="86" t="s">
        <v>76</v>
      </c>
      <c r="B6" s="86"/>
      <c r="C6" s="86"/>
      <c r="D6" s="86"/>
      <c r="E6" s="86"/>
    </row>
    <row r="7" spans="1:5" ht="4.5" customHeight="1" thickBot="1">
      <c r="A7" s="3"/>
      <c r="B7" s="3"/>
      <c r="C7" s="3"/>
      <c r="D7" s="3"/>
      <c r="E7" s="3"/>
    </row>
    <row r="8" spans="1:6" ht="31.5" customHeight="1">
      <c r="A8" s="80" t="s">
        <v>1</v>
      </c>
      <c r="B8" s="82" t="s">
        <v>50</v>
      </c>
      <c r="C8" s="78" t="s">
        <v>2</v>
      </c>
      <c r="D8" s="78" t="s">
        <v>3</v>
      </c>
      <c r="E8" s="78" t="s">
        <v>20</v>
      </c>
      <c r="F8" s="87" t="s">
        <v>4</v>
      </c>
    </row>
    <row r="9" spans="1:6" ht="76.5" customHeight="1">
      <c r="A9" s="81"/>
      <c r="B9" s="83"/>
      <c r="C9" s="79"/>
      <c r="D9" s="79"/>
      <c r="E9" s="79"/>
      <c r="F9" s="88"/>
    </row>
    <row r="10" spans="1:6" ht="42.75" customHeight="1">
      <c r="A10" s="4" t="s">
        <v>5</v>
      </c>
      <c r="B10" s="5">
        <f>B11+B59</f>
        <v>19125200</v>
      </c>
      <c r="C10" s="5">
        <f>C11+C59</f>
        <v>2595326.84</v>
      </c>
      <c r="D10" s="5">
        <f>D11+D59</f>
        <v>2559574.0900000003</v>
      </c>
      <c r="E10" s="5">
        <f>E11+E59</f>
        <v>1361178</v>
      </c>
      <c r="F10" s="6">
        <f>C10+E10</f>
        <v>3956504.84</v>
      </c>
    </row>
    <row r="11" spans="1:6" ht="24.75" customHeight="1">
      <c r="A11" s="7" t="s">
        <v>6</v>
      </c>
      <c r="B11" s="8">
        <f>B12+B22+B36+B46+B50+B54</f>
        <v>18957300</v>
      </c>
      <c r="C11" s="8">
        <f>C12+C22+C36+C46+C50+C54</f>
        <v>2553345.84</v>
      </c>
      <c r="D11" s="8">
        <f>D12+D22+D36+D46+D50+D54</f>
        <v>2517593.0900000003</v>
      </c>
      <c r="E11" s="8">
        <f>E12+E22+E36+E46+E50+E54</f>
        <v>1361178</v>
      </c>
      <c r="F11" s="6">
        <f aca="true" t="shared" si="0" ref="F11:F62">C11+E11</f>
        <v>3914523.84</v>
      </c>
    </row>
    <row r="12" spans="1:6" ht="96.75" customHeight="1">
      <c r="A12" s="9" t="s">
        <v>52</v>
      </c>
      <c r="B12" s="8">
        <f>B13+B14+B15+B16+B17+B18+B19+B20+B21</f>
        <v>13457700</v>
      </c>
      <c r="C12" s="8">
        <f>C13+C14+C15+C16+C17+C18+C19+C20+C21</f>
        <v>1657555</v>
      </c>
      <c r="D12" s="8">
        <f>D13+D14+D15+D16+D17+D18+D19+D20+D21</f>
        <v>1627506.93</v>
      </c>
      <c r="E12" s="8">
        <f>E13+E14+E15+E16+E17+E18+E19+E20+E21</f>
        <v>1097450</v>
      </c>
      <c r="F12" s="6">
        <f t="shared" si="0"/>
        <v>2755005</v>
      </c>
    </row>
    <row r="13" spans="1:6" ht="18" customHeight="1">
      <c r="A13" s="10" t="s">
        <v>21</v>
      </c>
      <c r="B13" s="11">
        <v>10272000</v>
      </c>
      <c r="C13" s="11">
        <v>701975</v>
      </c>
      <c r="D13" s="11">
        <v>671980.38</v>
      </c>
      <c r="E13" s="11">
        <v>653250</v>
      </c>
      <c r="F13" s="12">
        <f t="shared" si="0"/>
        <v>1355225</v>
      </c>
    </row>
    <row r="14" spans="1:6" ht="16.5">
      <c r="A14" s="13" t="s">
        <v>22</v>
      </c>
      <c r="B14" s="11"/>
      <c r="C14" s="11">
        <v>400000</v>
      </c>
      <c r="D14" s="11">
        <v>400000</v>
      </c>
      <c r="E14" s="11">
        <v>200000</v>
      </c>
      <c r="F14" s="12">
        <f t="shared" si="0"/>
        <v>600000</v>
      </c>
    </row>
    <row r="15" spans="1:6" ht="16.5">
      <c r="A15" s="13" t="s">
        <v>23</v>
      </c>
      <c r="B15" s="11">
        <v>3102200</v>
      </c>
      <c r="C15" s="11">
        <v>553680</v>
      </c>
      <c r="D15" s="11">
        <v>553680</v>
      </c>
      <c r="E15" s="11">
        <v>244200</v>
      </c>
      <c r="F15" s="12">
        <f t="shared" si="0"/>
        <v>797880</v>
      </c>
    </row>
    <row r="16" spans="1:6" ht="17.25" customHeight="1">
      <c r="A16" s="10" t="s">
        <v>24</v>
      </c>
      <c r="B16" s="8">
        <v>19200</v>
      </c>
      <c r="C16" s="8">
        <v>1900</v>
      </c>
      <c r="D16" s="8">
        <v>1846.55</v>
      </c>
      <c r="E16" s="8"/>
      <c r="F16" s="12">
        <f t="shared" si="0"/>
        <v>1900</v>
      </c>
    </row>
    <row r="17" spans="1:6" ht="17.25" customHeight="1">
      <c r="A17" s="10" t="s">
        <v>25</v>
      </c>
      <c r="B17" s="8"/>
      <c r="C17" s="8"/>
      <c r="D17" s="8"/>
      <c r="E17" s="8"/>
      <c r="F17" s="12">
        <f t="shared" si="0"/>
        <v>0</v>
      </c>
    </row>
    <row r="18" spans="1:6" ht="17.25" customHeight="1">
      <c r="A18" s="10" t="s">
        <v>46</v>
      </c>
      <c r="B18" s="8"/>
      <c r="C18" s="8"/>
      <c r="D18" s="8"/>
      <c r="E18" s="8"/>
      <c r="F18" s="12">
        <f t="shared" si="0"/>
        <v>0</v>
      </c>
    </row>
    <row r="19" spans="1:6" ht="16.5">
      <c r="A19" s="14" t="s">
        <v>47</v>
      </c>
      <c r="B19" s="15">
        <v>19600</v>
      </c>
      <c r="C19" s="16"/>
      <c r="D19" s="16"/>
      <c r="E19" s="16"/>
      <c r="F19" s="12">
        <f t="shared" si="0"/>
        <v>0</v>
      </c>
    </row>
    <row r="20" spans="1:6" ht="16.5">
      <c r="A20" s="14" t="s">
        <v>48</v>
      </c>
      <c r="B20" s="15"/>
      <c r="C20" s="16"/>
      <c r="D20" s="16"/>
      <c r="E20" s="16"/>
      <c r="F20" s="12">
        <f t="shared" si="0"/>
        <v>0</v>
      </c>
    </row>
    <row r="21" spans="1:6" s="17" customFormat="1" ht="16.5">
      <c r="A21" s="14" t="s">
        <v>35</v>
      </c>
      <c r="B21" s="15">
        <v>44700</v>
      </c>
      <c r="C21" s="16"/>
      <c r="D21" s="16"/>
      <c r="E21" s="16"/>
      <c r="F21" s="12">
        <f t="shared" si="0"/>
        <v>0</v>
      </c>
    </row>
    <row r="22" spans="1:6" ht="82.5">
      <c r="A22" s="18" t="s">
        <v>53</v>
      </c>
      <c r="B22" s="8">
        <f>B23+B24+B25+B26+B30+B31+B32+B33+B34+B35</f>
        <v>4140800</v>
      </c>
      <c r="C22" s="8">
        <f>C23+C24+C25+C26+C30+C31+C32+C33+C34+C35</f>
        <v>832366.7999999999</v>
      </c>
      <c r="D22" s="8">
        <f>D23+D24+D25+D26+D30+D31+D32+D33+D34+D35</f>
        <v>826664.02</v>
      </c>
      <c r="E22" s="8">
        <f>E23+E24+E25+E26+E30+E31+E32+E33+E34+E35</f>
        <v>160483</v>
      </c>
      <c r="F22" s="8">
        <f>F23+F24+F25+F26+F30+F31+F32+F33+F34+F35</f>
        <v>992849.7999999999</v>
      </c>
    </row>
    <row r="23" spans="1:6" ht="16.5">
      <c r="A23" s="10" t="s">
        <v>21</v>
      </c>
      <c r="B23" s="11">
        <v>1417000</v>
      </c>
      <c r="C23" s="11">
        <v>88083</v>
      </c>
      <c r="D23" s="11">
        <v>88083</v>
      </c>
      <c r="E23" s="11">
        <v>88083</v>
      </c>
      <c r="F23" s="12">
        <f t="shared" si="0"/>
        <v>176166</v>
      </c>
    </row>
    <row r="24" spans="1:6" ht="16.5">
      <c r="A24" s="13" t="s">
        <v>22</v>
      </c>
      <c r="B24" s="11"/>
      <c r="C24" s="11">
        <v>60000</v>
      </c>
      <c r="D24" s="11">
        <v>60000</v>
      </c>
      <c r="E24" s="11">
        <v>30000</v>
      </c>
      <c r="F24" s="12">
        <f t="shared" si="0"/>
        <v>90000</v>
      </c>
    </row>
    <row r="25" spans="1:6" ht="16.5">
      <c r="A25" s="13" t="s">
        <v>23</v>
      </c>
      <c r="B25" s="11">
        <v>427900</v>
      </c>
      <c r="C25" s="11">
        <v>93100</v>
      </c>
      <c r="D25" s="11">
        <v>93100</v>
      </c>
      <c r="E25" s="11">
        <v>42400</v>
      </c>
      <c r="F25" s="12">
        <f t="shared" si="0"/>
        <v>135500</v>
      </c>
    </row>
    <row r="26" spans="1:6" ht="16.5">
      <c r="A26" s="13" t="s">
        <v>30</v>
      </c>
      <c r="B26" s="19">
        <f>B27+B28+B29</f>
        <v>2150400</v>
      </c>
      <c r="C26" s="19">
        <f>C27+C28+C29</f>
        <v>571321.71</v>
      </c>
      <c r="D26" s="19">
        <f>D27+D28+D29</f>
        <v>571321.71</v>
      </c>
      <c r="E26" s="19">
        <f>E27+E28+E29</f>
        <v>0</v>
      </c>
      <c r="F26" s="19">
        <f>F27+F28+F29</f>
        <v>571321.71</v>
      </c>
    </row>
    <row r="27" spans="1:6" ht="16.5">
      <c r="A27" s="13" t="s">
        <v>31</v>
      </c>
      <c r="B27" s="20">
        <v>1391700</v>
      </c>
      <c r="C27" s="11">
        <v>424599</v>
      </c>
      <c r="D27" s="11">
        <v>424599</v>
      </c>
      <c r="E27" s="11"/>
      <c r="F27" s="12">
        <f>C27+E27</f>
        <v>424599</v>
      </c>
    </row>
    <row r="28" spans="1:6" ht="16.5">
      <c r="A28" s="13" t="s">
        <v>32</v>
      </c>
      <c r="B28" s="20">
        <v>626200</v>
      </c>
      <c r="C28" s="11">
        <v>124661.45</v>
      </c>
      <c r="D28" s="11">
        <v>124661.45</v>
      </c>
      <c r="E28" s="11"/>
      <c r="F28" s="12">
        <f>C28+E28</f>
        <v>124661.45</v>
      </c>
    </row>
    <row r="29" spans="1:6" ht="16.5">
      <c r="A29" s="13" t="s">
        <v>33</v>
      </c>
      <c r="B29" s="20">
        <v>132500</v>
      </c>
      <c r="C29" s="11">
        <v>22061.26</v>
      </c>
      <c r="D29" s="11">
        <v>22061.26</v>
      </c>
      <c r="E29" s="11"/>
      <c r="F29" s="12">
        <f>C29+E29</f>
        <v>22061.26</v>
      </c>
    </row>
    <row r="30" spans="1:6" ht="17.25" customHeight="1">
      <c r="A30" s="10" t="s">
        <v>25</v>
      </c>
      <c r="B30" s="8">
        <v>50600</v>
      </c>
      <c r="C30" s="8">
        <v>4200</v>
      </c>
      <c r="D30" s="8">
        <v>4200</v>
      </c>
      <c r="E30" s="8"/>
      <c r="F30" s="12">
        <f t="shared" si="0"/>
        <v>4200</v>
      </c>
    </row>
    <row r="31" spans="1:6" ht="17.25" customHeight="1">
      <c r="A31" s="14" t="s">
        <v>26</v>
      </c>
      <c r="B31" s="8"/>
      <c r="C31" s="8"/>
      <c r="D31" s="8"/>
      <c r="E31" s="8"/>
      <c r="F31" s="12">
        <f t="shared" si="0"/>
        <v>0</v>
      </c>
    </row>
    <row r="32" spans="1:6" ht="16.5">
      <c r="A32" s="14" t="s">
        <v>27</v>
      </c>
      <c r="B32" s="15">
        <v>94900</v>
      </c>
      <c r="C32" s="16">
        <v>15662.09</v>
      </c>
      <c r="D32" s="16">
        <v>9959.31</v>
      </c>
      <c r="E32" s="16"/>
      <c r="F32" s="12">
        <f t="shared" si="0"/>
        <v>15662.09</v>
      </c>
    </row>
    <row r="33" spans="1:6" ht="16.5">
      <c r="A33" s="14" t="s">
        <v>28</v>
      </c>
      <c r="B33" s="15"/>
      <c r="C33" s="16"/>
      <c r="D33" s="16"/>
      <c r="E33" s="16"/>
      <c r="F33" s="12">
        <f t="shared" si="0"/>
        <v>0</v>
      </c>
    </row>
    <row r="34" spans="1:6" ht="16.5">
      <c r="A34" s="14" t="s">
        <v>29</v>
      </c>
      <c r="B34" s="15"/>
      <c r="C34" s="16"/>
      <c r="D34" s="16"/>
      <c r="E34" s="16"/>
      <c r="F34" s="12">
        <f t="shared" si="0"/>
        <v>0</v>
      </c>
    </row>
    <row r="35" spans="1:6" s="17" customFormat="1" ht="16.5">
      <c r="A35" s="14" t="s">
        <v>35</v>
      </c>
      <c r="B35" s="15"/>
      <c r="C35" s="16"/>
      <c r="D35" s="16"/>
      <c r="E35" s="16"/>
      <c r="F35" s="12">
        <f t="shared" si="0"/>
        <v>0</v>
      </c>
    </row>
    <row r="36" spans="1:6" ht="53.25" customHeight="1">
      <c r="A36" s="18" t="s">
        <v>54</v>
      </c>
      <c r="B36" s="21">
        <f>B37+B38+B39+B40+B41+B42+B43+B44+B45</f>
        <v>178400</v>
      </c>
      <c r="C36" s="21">
        <f>C37+C38+C39+C40+C41+C42+C43+C44+C45</f>
        <v>14450</v>
      </c>
      <c r="D36" s="21">
        <f>D37+D38+D39+D40+D41+D42+D43+D44+D45</f>
        <v>14448.1</v>
      </c>
      <c r="E36" s="21">
        <f>E37+E38+E39+E40+E41+E42+E43+E44+E45</f>
        <v>13450</v>
      </c>
      <c r="F36" s="6">
        <f t="shared" si="0"/>
        <v>27900</v>
      </c>
    </row>
    <row r="37" spans="1:6" ht="16.5">
      <c r="A37" s="10" t="s">
        <v>21</v>
      </c>
      <c r="B37" s="11">
        <v>137000</v>
      </c>
      <c r="C37" s="11">
        <v>5000</v>
      </c>
      <c r="D37" s="11">
        <v>4998.1</v>
      </c>
      <c r="E37" s="11">
        <v>7000</v>
      </c>
      <c r="F37" s="12">
        <f t="shared" si="0"/>
        <v>12000</v>
      </c>
    </row>
    <row r="38" spans="1:6" ht="16.5">
      <c r="A38" s="13" t="s">
        <v>22</v>
      </c>
      <c r="B38" s="11"/>
      <c r="C38" s="11">
        <v>6000</v>
      </c>
      <c r="D38" s="11">
        <v>6000</v>
      </c>
      <c r="E38" s="11">
        <v>3000</v>
      </c>
      <c r="F38" s="12">
        <f t="shared" si="0"/>
        <v>9000</v>
      </c>
    </row>
    <row r="39" spans="1:6" ht="16.5">
      <c r="A39" s="13" t="s">
        <v>23</v>
      </c>
      <c r="B39" s="11">
        <v>41400</v>
      </c>
      <c r="C39" s="11">
        <v>3450</v>
      </c>
      <c r="D39" s="11">
        <v>3450</v>
      </c>
      <c r="E39" s="11">
        <v>3450</v>
      </c>
      <c r="F39" s="12">
        <f t="shared" si="0"/>
        <v>6900</v>
      </c>
    </row>
    <row r="40" spans="1:6" ht="16.5">
      <c r="A40" s="10" t="s">
        <v>24</v>
      </c>
      <c r="B40" s="11"/>
      <c r="C40" s="11"/>
      <c r="D40" s="11"/>
      <c r="E40" s="11"/>
      <c r="F40" s="12">
        <f t="shared" si="0"/>
        <v>0</v>
      </c>
    </row>
    <row r="41" spans="1:6" ht="16.5">
      <c r="A41" s="13" t="s">
        <v>31</v>
      </c>
      <c r="B41" s="11"/>
      <c r="C41" s="11"/>
      <c r="D41" s="11"/>
      <c r="E41" s="11"/>
      <c r="F41" s="12">
        <f t="shared" si="0"/>
        <v>0</v>
      </c>
    </row>
    <row r="42" spans="1:6" ht="16.5">
      <c r="A42" s="13" t="s">
        <v>32</v>
      </c>
      <c r="B42" s="11"/>
      <c r="C42" s="11"/>
      <c r="D42" s="11"/>
      <c r="E42" s="11"/>
      <c r="F42" s="12">
        <f t="shared" si="0"/>
        <v>0</v>
      </c>
    </row>
    <row r="43" spans="1:6" ht="16.5">
      <c r="A43" s="13" t="s">
        <v>33</v>
      </c>
      <c r="B43" s="11"/>
      <c r="C43" s="11"/>
      <c r="D43" s="11"/>
      <c r="E43" s="11"/>
      <c r="F43" s="12">
        <f t="shared" si="0"/>
        <v>0</v>
      </c>
    </row>
    <row r="44" spans="1:6" ht="16.5">
      <c r="A44" s="10" t="s">
        <v>25</v>
      </c>
      <c r="B44" s="11"/>
      <c r="C44" s="11"/>
      <c r="D44" s="11"/>
      <c r="E44" s="11"/>
      <c r="F44" s="12">
        <f t="shared" si="0"/>
        <v>0</v>
      </c>
    </row>
    <row r="45" spans="1:6" ht="16.5">
      <c r="A45" s="14" t="s">
        <v>28</v>
      </c>
      <c r="B45" s="11"/>
      <c r="C45" s="11"/>
      <c r="D45" s="11"/>
      <c r="E45" s="11"/>
      <c r="F45" s="12">
        <f t="shared" si="0"/>
        <v>0</v>
      </c>
    </row>
    <row r="46" spans="1:6" ht="33.75" customHeight="1">
      <c r="A46" s="9" t="s">
        <v>55</v>
      </c>
      <c r="B46" s="8">
        <f>B47+B48+B49</f>
        <v>306900</v>
      </c>
      <c r="C46" s="8">
        <f>C47+C48+C49</f>
        <v>48974.04</v>
      </c>
      <c r="D46" s="8">
        <f>D47+D48+D49</f>
        <v>48974.04</v>
      </c>
      <c r="E46" s="8">
        <f>E47+E48+E49</f>
        <v>0</v>
      </c>
      <c r="F46" s="6">
        <f t="shared" si="0"/>
        <v>48974.04</v>
      </c>
    </row>
    <row r="47" spans="1:6" ht="16.5">
      <c r="A47" s="10" t="s">
        <v>21</v>
      </c>
      <c r="B47" s="11">
        <v>235700</v>
      </c>
      <c r="C47" s="11">
        <v>37614.47</v>
      </c>
      <c r="D47" s="11">
        <v>37614.47</v>
      </c>
      <c r="E47" s="11"/>
      <c r="F47" s="12">
        <f t="shared" si="0"/>
        <v>37614.47</v>
      </c>
    </row>
    <row r="48" spans="1:6" ht="16.5">
      <c r="A48" s="13" t="s">
        <v>22</v>
      </c>
      <c r="B48" s="11"/>
      <c r="C48" s="11"/>
      <c r="D48" s="11"/>
      <c r="E48" s="11"/>
      <c r="F48" s="12">
        <f t="shared" si="0"/>
        <v>0</v>
      </c>
    </row>
    <row r="49" spans="1:6" ht="16.5">
      <c r="A49" s="13" t="s">
        <v>23</v>
      </c>
      <c r="B49" s="11">
        <v>71200</v>
      </c>
      <c r="C49" s="11">
        <v>11359.57</v>
      </c>
      <c r="D49" s="11">
        <v>11359.57</v>
      </c>
      <c r="E49" s="11"/>
      <c r="F49" s="12">
        <f t="shared" si="0"/>
        <v>11359.57</v>
      </c>
    </row>
    <row r="50" spans="1:6" ht="33.75" customHeight="1">
      <c r="A50" s="9" t="s">
        <v>72</v>
      </c>
      <c r="B50" s="8">
        <f>B51+B52+B53</f>
        <v>718300</v>
      </c>
      <c r="C50" s="8">
        <f>C51+C52+C53</f>
        <v>0</v>
      </c>
      <c r="D50" s="8">
        <f>D51+D52+D53</f>
        <v>0</v>
      </c>
      <c r="E50" s="8">
        <f>E51+E52+E53</f>
        <v>89795</v>
      </c>
      <c r="F50" s="6">
        <f>C50+E50</f>
        <v>89795</v>
      </c>
    </row>
    <row r="51" spans="1:6" ht="16.5">
      <c r="A51" s="10" t="s">
        <v>21</v>
      </c>
      <c r="B51" s="11">
        <v>551700</v>
      </c>
      <c r="C51" s="11"/>
      <c r="D51" s="11"/>
      <c r="E51" s="11">
        <v>68967</v>
      </c>
      <c r="F51" s="12">
        <f>C51+E51</f>
        <v>68967</v>
      </c>
    </row>
    <row r="52" spans="1:6" ht="16.5">
      <c r="A52" s="13" t="s">
        <v>22</v>
      </c>
      <c r="B52" s="11"/>
      <c r="C52" s="11"/>
      <c r="D52" s="11"/>
      <c r="E52" s="11"/>
      <c r="F52" s="12">
        <f>C52+E52</f>
        <v>0</v>
      </c>
    </row>
    <row r="53" spans="1:6" ht="16.5">
      <c r="A53" s="13" t="s">
        <v>23</v>
      </c>
      <c r="B53" s="11">
        <v>166600</v>
      </c>
      <c r="C53" s="11"/>
      <c r="D53" s="11"/>
      <c r="E53" s="11">
        <v>20828</v>
      </c>
      <c r="F53" s="12">
        <f>C53+E53</f>
        <v>20828</v>
      </c>
    </row>
    <row r="54" spans="1:6" ht="49.5" customHeight="1">
      <c r="A54" s="9" t="s">
        <v>56</v>
      </c>
      <c r="B54" s="8">
        <f>B55+B56+B57+B58</f>
        <v>155200</v>
      </c>
      <c r="C54" s="8">
        <f>C55+C56+C57+C58</f>
        <v>0</v>
      </c>
      <c r="D54" s="8">
        <f>D55+D56+D57+D58</f>
        <v>0</v>
      </c>
      <c r="E54" s="8">
        <f>E55+E56+E57+E58</f>
        <v>0</v>
      </c>
      <c r="F54" s="6">
        <f t="shared" si="0"/>
        <v>0</v>
      </c>
    </row>
    <row r="55" spans="1:6" ht="18" customHeight="1">
      <c r="A55" s="22" t="s">
        <v>26</v>
      </c>
      <c r="B55" s="8">
        <v>152300</v>
      </c>
      <c r="C55" s="23"/>
      <c r="D55" s="16"/>
      <c r="E55" s="8"/>
      <c r="F55" s="12">
        <f t="shared" si="0"/>
        <v>0</v>
      </c>
    </row>
    <row r="56" spans="1:6" ht="18" customHeight="1">
      <c r="A56" s="24" t="s">
        <v>34</v>
      </c>
      <c r="B56" s="8">
        <v>1600</v>
      </c>
      <c r="C56" s="23"/>
      <c r="D56" s="16"/>
      <c r="E56" s="8"/>
      <c r="F56" s="12">
        <f t="shared" si="0"/>
        <v>0</v>
      </c>
    </row>
    <row r="57" spans="1:6" ht="18" customHeight="1">
      <c r="A57" s="22" t="s">
        <v>36</v>
      </c>
      <c r="B57" s="8">
        <v>900</v>
      </c>
      <c r="C57" s="23"/>
      <c r="D57" s="16"/>
      <c r="E57" s="8"/>
      <c r="F57" s="12">
        <f t="shared" si="0"/>
        <v>0</v>
      </c>
    </row>
    <row r="58" spans="1:6" ht="18" customHeight="1">
      <c r="A58" s="22" t="s">
        <v>35</v>
      </c>
      <c r="B58" s="8">
        <v>400</v>
      </c>
      <c r="C58" s="23"/>
      <c r="D58" s="16"/>
      <c r="E58" s="8"/>
      <c r="F58" s="12">
        <f t="shared" si="0"/>
        <v>0</v>
      </c>
    </row>
    <row r="59" spans="1:6" ht="21" customHeight="1">
      <c r="A59" s="25" t="s">
        <v>51</v>
      </c>
      <c r="B59" s="8">
        <f aca="true" t="shared" si="1" ref="B59:E60">B60</f>
        <v>167900</v>
      </c>
      <c r="C59" s="8">
        <f t="shared" si="1"/>
        <v>41981</v>
      </c>
      <c r="D59" s="8">
        <f t="shared" si="1"/>
        <v>41981</v>
      </c>
      <c r="E59" s="8">
        <f t="shared" si="1"/>
        <v>0</v>
      </c>
      <c r="F59" s="6">
        <f t="shared" si="0"/>
        <v>41981</v>
      </c>
    </row>
    <row r="60" spans="1:6" ht="66" customHeight="1">
      <c r="A60" s="18" t="s">
        <v>57</v>
      </c>
      <c r="B60" s="8">
        <f t="shared" si="1"/>
        <v>167900</v>
      </c>
      <c r="C60" s="8">
        <f t="shared" si="1"/>
        <v>41981</v>
      </c>
      <c r="D60" s="8">
        <f t="shared" si="1"/>
        <v>41981</v>
      </c>
      <c r="E60" s="8">
        <f t="shared" si="1"/>
        <v>0</v>
      </c>
      <c r="F60" s="6">
        <f t="shared" si="0"/>
        <v>41981</v>
      </c>
    </row>
    <row r="61" spans="1:6" ht="15.75" customHeight="1" thickBot="1">
      <c r="A61" s="26" t="s">
        <v>49</v>
      </c>
      <c r="B61" s="27">
        <v>167900</v>
      </c>
      <c r="C61" s="27">
        <v>41981</v>
      </c>
      <c r="D61" s="27">
        <v>41981</v>
      </c>
      <c r="E61" s="27"/>
      <c r="F61" s="28">
        <f t="shared" si="0"/>
        <v>41981</v>
      </c>
    </row>
    <row r="62" spans="1:6" ht="15.75" customHeight="1" thickBot="1">
      <c r="A62" s="29" t="s">
        <v>45</v>
      </c>
      <c r="B62" s="30">
        <f>B11+B59</f>
        <v>19125200</v>
      </c>
      <c r="C62" s="30">
        <f>C11+C59</f>
        <v>2595326.84</v>
      </c>
      <c r="D62" s="30">
        <f>D11+D59</f>
        <v>2559574.0900000003</v>
      </c>
      <c r="E62" s="30">
        <f>E11+E59</f>
        <v>1361178</v>
      </c>
      <c r="F62" s="31">
        <f t="shared" si="0"/>
        <v>3956504.84</v>
      </c>
    </row>
    <row r="63" spans="1:6" ht="15.75" customHeight="1">
      <c r="A63" s="32"/>
      <c r="B63" s="33"/>
      <c r="C63" s="33"/>
      <c r="D63" s="33"/>
      <c r="E63" s="33"/>
      <c r="F63" s="33"/>
    </row>
    <row r="64" spans="1:6" ht="15.75" customHeight="1">
      <c r="A64" s="84" t="s">
        <v>66</v>
      </c>
      <c r="B64" s="84"/>
      <c r="C64" s="84"/>
      <c r="D64" s="84"/>
      <c r="E64" s="52"/>
      <c r="F64" s="52"/>
    </row>
    <row r="65" spans="1:6" ht="15.75" customHeight="1">
      <c r="A65" s="84" t="s">
        <v>77</v>
      </c>
      <c r="B65" s="84"/>
      <c r="C65" s="84"/>
      <c r="D65" s="34"/>
      <c r="E65" s="34"/>
      <c r="F65" s="33"/>
    </row>
    <row r="66" spans="1:6" ht="21.75" customHeight="1" thickBot="1">
      <c r="A66" s="35"/>
      <c r="B66" s="36"/>
      <c r="C66" s="34"/>
      <c r="D66" s="34"/>
      <c r="E66" s="34"/>
      <c r="F66" s="33"/>
    </row>
    <row r="67" spans="1:6" ht="33" customHeight="1" thickBot="1">
      <c r="A67" s="37" t="s">
        <v>37</v>
      </c>
      <c r="B67" s="31" t="s">
        <v>38</v>
      </c>
      <c r="C67" s="53"/>
      <c r="D67" s="33"/>
      <c r="E67" s="33"/>
      <c r="F67" s="33"/>
    </row>
    <row r="68" spans="1:6" ht="15.75" customHeight="1">
      <c r="A68" s="65" t="s">
        <v>59</v>
      </c>
      <c r="B68" s="59">
        <f>B69+B70+B71+B72+B73+B74+B75</f>
        <v>35752.75</v>
      </c>
      <c r="C68" s="53"/>
      <c r="D68" s="33"/>
      <c r="E68" s="33"/>
      <c r="F68" s="33"/>
    </row>
    <row r="69" spans="1:6" ht="15.75" customHeight="1">
      <c r="A69" s="55" t="s">
        <v>60</v>
      </c>
      <c r="B69" s="60">
        <v>29996.52</v>
      </c>
      <c r="C69" s="54"/>
      <c r="D69" s="33"/>
      <c r="E69" s="33"/>
      <c r="F69" s="33"/>
    </row>
    <row r="70" spans="1:6" ht="15.75" customHeight="1">
      <c r="A70" s="56" t="s">
        <v>43</v>
      </c>
      <c r="B70" s="60">
        <v>53.45</v>
      </c>
      <c r="C70" s="54"/>
      <c r="D70" s="33"/>
      <c r="E70" s="33"/>
      <c r="F70" s="33"/>
    </row>
    <row r="71" spans="1:6" ht="15.75" customHeight="1">
      <c r="A71" s="57" t="s">
        <v>39</v>
      </c>
      <c r="B71" s="60"/>
      <c r="C71" s="54"/>
      <c r="D71" s="33"/>
      <c r="E71" s="33"/>
      <c r="F71" s="33"/>
    </row>
    <row r="72" spans="1:6" ht="15.75" customHeight="1">
      <c r="A72" s="57" t="s">
        <v>40</v>
      </c>
      <c r="B72" s="60"/>
      <c r="C72" s="54"/>
      <c r="D72" s="33"/>
      <c r="E72" s="33"/>
      <c r="F72" s="33"/>
    </row>
    <row r="73" spans="1:6" ht="15.75" customHeight="1">
      <c r="A73" s="57" t="s">
        <v>41</v>
      </c>
      <c r="B73" s="60"/>
      <c r="C73" s="54"/>
      <c r="D73" s="33"/>
      <c r="E73" s="33"/>
      <c r="F73" s="33"/>
    </row>
    <row r="74" spans="1:6" ht="15.75" customHeight="1">
      <c r="A74" s="56" t="s">
        <v>42</v>
      </c>
      <c r="B74" s="60"/>
      <c r="C74" s="54"/>
      <c r="D74" s="33"/>
      <c r="E74" s="33"/>
      <c r="F74" s="33"/>
    </row>
    <row r="75" spans="1:6" ht="15.75" customHeight="1">
      <c r="A75" s="14" t="s">
        <v>27</v>
      </c>
      <c r="B75" s="64">
        <v>5702.78</v>
      </c>
      <c r="C75" s="54"/>
      <c r="D75" s="33"/>
      <c r="E75" s="33"/>
      <c r="F75" s="33"/>
    </row>
    <row r="76" spans="1:6" ht="15.75" customHeight="1">
      <c r="A76" s="66" t="s">
        <v>61</v>
      </c>
      <c r="B76" s="67">
        <f>B80+B79+B78+B77</f>
        <v>22033.82</v>
      </c>
      <c r="C76" s="54"/>
      <c r="D76" s="33"/>
      <c r="E76" s="33"/>
      <c r="F76" s="33"/>
    </row>
    <row r="77" spans="1:6" ht="15.75" customHeight="1">
      <c r="A77" s="63" t="s">
        <v>62</v>
      </c>
      <c r="B77" s="64">
        <v>7949.58</v>
      </c>
      <c r="C77" s="54"/>
      <c r="D77" s="33"/>
      <c r="E77" s="33"/>
      <c r="F77" s="33"/>
    </row>
    <row r="78" spans="1:6" ht="15.75" customHeight="1">
      <c r="A78" s="63" t="s">
        <v>63</v>
      </c>
      <c r="B78" s="64"/>
      <c r="C78" s="54"/>
      <c r="D78" s="33"/>
      <c r="E78" s="33"/>
      <c r="F78" s="33"/>
    </row>
    <row r="79" spans="1:6" ht="15.75" customHeight="1">
      <c r="A79" s="63" t="s">
        <v>65</v>
      </c>
      <c r="B79" s="64">
        <v>1696.22</v>
      </c>
      <c r="C79" s="54"/>
      <c r="D79" s="33"/>
      <c r="E79" s="33"/>
      <c r="F79" s="33"/>
    </row>
    <row r="80" spans="1:6" ht="15.75" customHeight="1" thickBot="1">
      <c r="A80" s="58" t="s">
        <v>64</v>
      </c>
      <c r="B80" s="61">
        <v>12388.02</v>
      </c>
      <c r="C80" s="54"/>
      <c r="D80" s="33"/>
      <c r="E80" s="33"/>
      <c r="F80" s="33"/>
    </row>
    <row r="81" spans="1:6" ht="15.75" customHeight="1">
      <c r="A81" s="32"/>
      <c r="B81" s="33"/>
      <c r="C81" s="33"/>
      <c r="D81" s="33"/>
      <c r="E81" s="33"/>
      <c r="F81" s="33"/>
    </row>
    <row r="82" spans="1:6" ht="15.75" customHeight="1">
      <c r="A82" s="32"/>
      <c r="B82" s="33"/>
      <c r="C82" s="33"/>
      <c r="D82" s="33"/>
      <c r="E82" s="33"/>
      <c r="F82" s="33"/>
    </row>
    <row r="83" spans="1:6" ht="15.75" customHeight="1">
      <c r="A83" s="32"/>
      <c r="B83" s="33"/>
      <c r="C83" s="33"/>
      <c r="D83" s="33"/>
      <c r="E83" s="33"/>
      <c r="F83" s="33"/>
    </row>
    <row r="84" spans="1:3" ht="16.5">
      <c r="A84" s="77" t="s">
        <v>58</v>
      </c>
      <c r="B84" s="77"/>
      <c r="C84" s="77"/>
    </row>
    <row r="85" ht="17.25" thickBot="1">
      <c r="A85" s="2" t="s">
        <v>70</v>
      </c>
    </row>
    <row r="86" spans="1:5" ht="17.25" thickBot="1">
      <c r="A86" s="70" t="s">
        <v>7</v>
      </c>
      <c r="B86" s="72" t="s">
        <v>12</v>
      </c>
      <c r="C86" s="74" t="s">
        <v>13</v>
      </c>
      <c r="D86" s="75"/>
      <c r="E86" s="76"/>
    </row>
    <row r="87" spans="1:5" ht="46.5" customHeight="1" thickBot="1">
      <c r="A87" s="71"/>
      <c r="B87" s="73"/>
      <c r="C87" s="39" t="s">
        <v>8</v>
      </c>
      <c r="D87" s="39" t="s">
        <v>9</v>
      </c>
      <c r="E87" s="39" t="s">
        <v>10</v>
      </c>
    </row>
    <row r="88" spans="1:5" ht="16.5">
      <c r="A88" s="40" t="s">
        <v>11</v>
      </c>
      <c r="B88" s="41"/>
      <c r="C88" s="42">
        <f>SUM(C89:C92)</f>
        <v>0</v>
      </c>
      <c r="D88" s="42">
        <f>SUM(D89:D92)</f>
        <v>0</v>
      </c>
      <c r="E88" s="42">
        <f>SUM(E89:E92)</f>
        <v>0</v>
      </c>
    </row>
    <row r="89" spans="1:5" ht="16.5">
      <c r="A89" s="43" t="s">
        <v>14</v>
      </c>
      <c r="B89" s="44"/>
      <c r="C89" s="45"/>
      <c r="D89" s="45"/>
      <c r="E89" s="45"/>
    </row>
    <row r="90" spans="1:5" ht="16.5">
      <c r="A90" s="46" t="s">
        <v>15</v>
      </c>
      <c r="B90" s="47"/>
      <c r="C90" s="48"/>
      <c r="D90" s="48"/>
      <c r="E90" s="48"/>
    </row>
    <row r="91" spans="1:5" ht="16.5">
      <c r="A91" s="43" t="s">
        <v>16</v>
      </c>
      <c r="B91" s="44"/>
      <c r="C91" s="45"/>
      <c r="D91" s="45"/>
      <c r="E91" s="45"/>
    </row>
    <row r="92" spans="1:5" ht="17.25" thickBot="1">
      <c r="A92" s="38" t="s">
        <v>17</v>
      </c>
      <c r="B92" s="39"/>
      <c r="C92" s="49"/>
      <c r="D92" s="49"/>
      <c r="E92" s="49"/>
    </row>
    <row r="93" spans="1:6" ht="16.5">
      <c r="A93" s="50"/>
      <c r="B93" s="33"/>
      <c r="C93" s="33"/>
      <c r="D93" s="33"/>
      <c r="E93" s="33"/>
      <c r="F93" s="33"/>
    </row>
    <row r="94" spans="1:6" ht="31.5" customHeight="1">
      <c r="A94" s="69" t="s">
        <v>68</v>
      </c>
      <c r="B94" s="69"/>
      <c r="C94" s="51"/>
      <c r="D94" s="51"/>
      <c r="E94" s="51"/>
      <c r="F94" s="51"/>
    </row>
    <row r="95" ht="16.5">
      <c r="A95" s="1" t="s">
        <v>69</v>
      </c>
    </row>
    <row r="96" spans="8:38" ht="16.5"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6.5">
      <c r="A97" s="1" t="s">
        <v>18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</sheetData>
  <sheetProtection/>
  <mergeCells count="18">
    <mergeCell ref="E1:F1"/>
    <mergeCell ref="A3:F3"/>
    <mergeCell ref="A4:F4"/>
    <mergeCell ref="A5:F5"/>
    <mergeCell ref="A6:E6"/>
    <mergeCell ref="A8:A9"/>
    <mergeCell ref="B8:B9"/>
    <mergeCell ref="C8:C9"/>
    <mergeCell ref="D8:D9"/>
    <mergeCell ref="E8:E9"/>
    <mergeCell ref="A94:B94"/>
    <mergeCell ref="F8:F9"/>
    <mergeCell ref="A64:D64"/>
    <mergeCell ref="A65:C65"/>
    <mergeCell ref="A84:C84"/>
    <mergeCell ref="A86:A87"/>
    <mergeCell ref="B86:B87"/>
    <mergeCell ref="C86:E86"/>
  </mergeCells>
  <printOptions/>
  <pageMargins left="0.7874015748031497" right="0.29" top="0.28" bottom="0.26" header="0.5118110236220472" footer="0.5118110236220472"/>
  <pageSetup horizontalDpi="600" verticalDpi="600" orientation="portrait" paperSize="9" scale="5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2018-12-17T06:29:21Z</cp:lastPrinted>
  <dcterms:created xsi:type="dcterms:W3CDTF">2017-03-02T09:24:29Z</dcterms:created>
  <dcterms:modified xsi:type="dcterms:W3CDTF">2019-03-05T06:33:50Z</dcterms:modified>
  <cp:category/>
  <cp:version/>
  <cp:contentType/>
  <cp:contentStatus/>
</cp:coreProperties>
</file>