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firstSheet="2" activeTab="12"/>
  </bookViews>
  <sheets>
    <sheet name="январь" sheetId="1" r:id="rId1"/>
    <sheet name="январь (2)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OLE_LINK2" localSheetId="8">'август'!#REF!</definedName>
    <definedName name="OLE_LINK2" localSheetId="4">'апрель'!#REF!</definedName>
    <definedName name="OLE_LINK2" localSheetId="12">'декабрь'!#REF!</definedName>
    <definedName name="OLE_LINK2" localSheetId="7">'июль'!#REF!</definedName>
    <definedName name="OLE_LINK2" localSheetId="6">'июнь'!#REF!</definedName>
    <definedName name="OLE_LINK2" localSheetId="5">'май'!#REF!</definedName>
    <definedName name="OLE_LINK2" localSheetId="3">'март'!#REF!</definedName>
    <definedName name="OLE_LINK2" localSheetId="11">'ноябрь'!#REF!</definedName>
    <definedName name="OLE_LINK2" localSheetId="10">'октябрь'!#REF!</definedName>
    <definedName name="OLE_LINK2" localSheetId="9">'сентябрь'!#REF!</definedName>
    <definedName name="OLE_LINK2" localSheetId="2">'февраль'!#REF!</definedName>
    <definedName name="OLE_LINK2" localSheetId="0">'январь'!#REF!</definedName>
    <definedName name="OLE_LINK2" localSheetId="1">'январь (2)'!#REF!</definedName>
    <definedName name="_xlnm.Print_Area" localSheetId="8">'август'!$A$1:$F$149</definedName>
    <definedName name="_xlnm.Print_Area" localSheetId="4">'апрель'!$A$1:$F$148</definedName>
    <definedName name="_xlnm.Print_Area" localSheetId="12">'декабрь'!$A$1:$F$153</definedName>
    <definedName name="_xlnm.Print_Area" localSheetId="7">'июль'!$A$1:$F$149</definedName>
    <definedName name="_xlnm.Print_Area" localSheetId="6">'июнь'!$A$1:$F$149</definedName>
    <definedName name="_xlnm.Print_Area" localSheetId="5">'май'!$A$1:$F$149</definedName>
    <definedName name="_xlnm.Print_Area" localSheetId="3">'март'!$A$1:$F$144</definedName>
    <definedName name="_xlnm.Print_Area" localSheetId="11">'ноябрь'!$A$1:$F$153</definedName>
    <definedName name="_xlnm.Print_Area" localSheetId="10">'октябрь'!$A$1:$F$153</definedName>
    <definedName name="_xlnm.Print_Area" localSheetId="9">'сентябрь'!$A$1:$F$149</definedName>
    <definedName name="_xlnm.Print_Area" localSheetId="2">'февраль'!$A$1:$F$144</definedName>
    <definedName name="_xlnm.Print_Area" localSheetId="0">'январь'!$A$1:$F$142</definedName>
    <definedName name="_xlnm.Print_Area" localSheetId="1">'январь (2)'!$A$1:$F$144</definedName>
  </definedNames>
  <calcPr fullCalcOnLoad="1"/>
</workbook>
</file>

<file path=xl/sharedStrings.xml><?xml version="1.0" encoding="utf-8"?>
<sst xmlns="http://schemas.openxmlformats.org/spreadsheetml/2006/main" count="2287" uniqueCount="177">
  <si>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</si>
  <si>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</si>
  <si>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</si>
  <si>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</si>
  <si>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</si>
  <si>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</si>
  <si>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</si>
  <si>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</si>
  <si>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</si>
  <si>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</si>
  <si>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</si>
  <si>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</si>
  <si>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</si>
  <si>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</si>
  <si>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</si>
  <si>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</si>
  <si>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</si>
  <si>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</si>
  <si>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</si>
  <si>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</si>
  <si>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</si>
  <si>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</si>
  <si>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</si>
  <si>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</si>
  <si>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</si>
  <si>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</si>
  <si>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</si>
  <si>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</si>
  <si>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</si>
  <si>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</si>
  <si>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</si>
  <si>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</si>
  <si>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</si>
  <si>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</si>
  <si>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</si>
  <si>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</si>
  <si>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</si>
  <si>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</si>
  <si>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</si>
  <si>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</si>
  <si>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</si>
  <si>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</si>
  <si>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</si>
  <si>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</si>
  <si>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</si>
  <si>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</si>
  <si>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</si>
  <si>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</si>
  <si>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</si>
  <si>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</si>
  <si>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</si>
  <si>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</si>
  <si>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</si>
  <si>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</si>
  <si>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</si>
  <si>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>Ед.изм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</si>
  <si>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</si>
  <si>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</si>
  <si>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</si>
  <si>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</si>
  <si>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</si>
  <si>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</si>
  <si>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</si>
  <si>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</si>
  <si>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-целевые средства</t>
  </si>
  <si>
    <t>целевые средства</t>
  </si>
  <si>
    <t>-внереализац.деятельность</t>
  </si>
  <si>
    <t>-питание</t>
  </si>
  <si>
    <t>-налоги</t>
  </si>
  <si>
    <t>- содерж. здания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</si>
  <si>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</si>
  <si>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</si>
  <si>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</si>
  <si>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</si>
  <si>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 xml:space="preserve"> -  мат.затраты(сах,и т.д)</t>
  </si>
  <si>
    <t xml:space="preserve"> -  мед.осмотр</t>
  </si>
  <si>
    <t xml:space="preserve"> -  питание</t>
  </si>
  <si>
    <t xml:space="preserve"> - аванс- всего, в том числе:</t>
  </si>
  <si>
    <t>- зар.плата субвенция - всего</t>
  </si>
  <si>
    <t xml:space="preserve"> - аванс субвенция- всего</t>
  </si>
  <si>
    <t xml:space="preserve"> - начисления субвенция- всего</t>
  </si>
  <si>
    <t>- начисления на з/пл.город- всего</t>
  </si>
  <si>
    <t>- зар.плата- всего</t>
  </si>
  <si>
    <t>- начисления на зар.плату- всего</t>
  </si>
  <si>
    <t xml:space="preserve"> - з/пл город - всего</t>
  </si>
  <si>
    <t>- аванс город- всего</t>
  </si>
  <si>
    <t>Приложение  2</t>
  </si>
  <si>
    <r>
      <t xml:space="preserve">0702  0210070630  621 002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</si>
  <si>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0702  0240023340   621 001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</si>
  <si>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t>Раздел 1. Объём финансового обеспечения выполнения муниципального задания</t>
  </si>
  <si>
    <t>1.Затраты на оказание муниципальных услуг, всего:</t>
  </si>
  <si>
    <r>
      <t xml:space="preserve">0702  0210001210  621 001 </t>
    </r>
    <r>
      <rPr>
        <sz val="12"/>
        <rFont val="Times New Roman"/>
        <family val="1"/>
      </rPr>
      <t xml:space="preserve">Обеспечение деятельности образовательных организаций, реализующих программы начального общего, основного общего и среднего общего образования" - город.средства всего, в т.ч.: </t>
    </r>
  </si>
  <si>
    <r>
      <t>в т.ч. 0702  0210070040  621 002</t>
    </r>
    <r>
      <rPr>
        <sz val="12"/>
        <rFont val="Times New Roman"/>
        <family val="1"/>
      </rPr>
      <t xml:space="preserve">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 - Всего, в том числе:</t>
    </r>
  </si>
  <si>
    <t>Оплата труда - всего, в т.ч.:</t>
  </si>
  <si>
    <r>
      <rPr>
        <b/>
        <sz val="12"/>
        <rFont val="Times New Roman"/>
        <family val="1"/>
      </rPr>
      <t>Мат.затраты</t>
    </r>
    <r>
      <rPr>
        <sz val="12"/>
        <rFont val="Times New Roman"/>
        <family val="1"/>
      </rPr>
      <t xml:space="preserve"> - всего, в том числе:</t>
    </r>
  </si>
  <si>
    <r>
      <t>0702  0220001230  621 001</t>
    </r>
    <r>
      <rPr>
        <sz val="12"/>
        <rFont val="Times New Roman"/>
        <family val="1"/>
      </rPr>
      <t xml:space="preserve"> "Обеспечение деятельности образовательных организаций, реализующих программы дополнительного образования детей"- город.средства всего, в т.ч.:</t>
    </r>
  </si>
  <si>
    <r>
      <t>2</t>
    </r>
    <r>
      <rPr>
        <b/>
        <sz val="12"/>
        <rFont val="Times New Roman"/>
        <family val="1"/>
      </rPr>
      <t>.Затраты на уплату налогов:</t>
    </r>
  </si>
  <si>
    <r>
      <t xml:space="preserve">0702  0210070500  622 002 </t>
    </r>
    <r>
      <rPr>
        <sz val="12"/>
        <rFont val="Times New Roman"/>
        <family val="1"/>
      </rPr>
      <t>"Обеспечение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пособиями"</t>
    </r>
  </si>
  <si>
    <r>
      <t>0702 0210023430 622  001 (603)</t>
    </r>
    <r>
      <rPr>
        <sz val="12"/>
        <rFont val="Times New Roman"/>
        <family val="1"/>
      </rPr>
      <t xml:space="preserve"> - судебные решения (ремонты)</t>
    </r>
  </si>
  <si>
    <r>
      <t>0702 0210023430 622  001 (410)</t>
    </r>
    <r>
      <rPr>
        <sz val="12"/>
        <rFont val="Times New Roman"/>
        <family val="1"/>
      </rPr>
      <t xml:space="preserve"> - ремонт помещений</t>
    </r>
  </si>
  <si>
    <r>
      <t xml:space="preserve">0702 0210023270  622 001 (421)- </t>
    </r>
    <r>
      <rPr>
        <sz val="12"/>
        <rFont val="Times New Roman"/>
        <family val="1"/>
      </rPr>
      <t>спиливание и формовка деревьев</t>
    </r>
  </si>
  <si>
    <r>
      <t xml:space="preserve">0702 0210023450 622 001 - </t>
    </r>
    <r>
      <rPr>
        <sz val="12"/>
        <rFont val="Times New Roman"/>
        <family val="1"/>
      </rPr>
      <t>содержание спортивных площадок</t>
    </r>
  </si>
  <si>
    <r>
      <t xml:space="preserve">0702 0210023560 622 001 - </t>
    </r>
    <r>
      <rPr>
        <sz val="12"/>
        <rFont val="Times New Roman"/>
        <family val="1"/>
      </rPr>
      <t xml:space="preserve">Обеспечение мероприятий по организации питьевого режима </t>
    </r>
  </si>
  <si>
    <r>
      <t xml:space="preserve">0702 0210023570 622 001 - </t>
    </r>
    <r>
      <rPr>
        <sz val="12"/>
        <rFont val="Times New Roman"/>
        <family val="1"/>
      </rPr>
      <t>Реализация мероприятий по обеспечению бесплатным молоком</t>
    </r>
  </si>
  <si>
    <r>
      <t xml:space="preserve">0702  0210070570  622 002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 </t>
    </r>
  </si>
  <si>
    <r>
      <t xml:space="preserve">0702 0210072080 622 005 - </t>
    </r>
    <r>
      <rPr>
        <sz val="12"/>
        <rFont val="Times New Roman"/>
        <family val="1"/>
      </rPr>
      <t>Приобретение или изготовление бланков документов об образовании и (или) о квалификации</t>
    </r>
  </si>
  <si>
    <r>
      <t xml:space="preserve">0702 02100S2080 622 001 - </t>
    </r>
    <r>
      <rPr>
        <sz val="12"/>
        <rFont val="Times New Roman"/>
        <family val="1"/>
      </rPr>
      <t>Приобретение или изготовление бланков документов об образовании и (или) о квалификации</t>
    </r>
  </si>
  <si>
    <r>
      <t xml:space="preserve">0702 0220023300 622  001 </t>
    </r>
    <r>
      <rPr>
        <sz val="12"/>
        <rFont val="Times New Roman"/>
        <family val="1"/>
      </rPr>
      <t>- проведение городских мероприятий для учащихся по различным направленностям дополнительного образования</t>
    </r>
  </si>
  <si>
    <r>
      <t xml:space="preserve">0113 9960026040 622  001 </t>
    </r>
    <r>
      <rPr>
        <sz val="12"/>
        <rFont val="Times New Roman"/>
        <family val="1"/>
      </rPr>
      <t xml:space="preserve"> - Выполнение других обязательств органами местного самоуправления</t>
    </r>
  </si>
  <si>
    <r>
      <t xml:space="preserve">0702  2220023210 622 001 (416) - </t>
    </r>
    <r>
      <rPr>
        <sz val="12"/>
        <rFont val="Times New Roman"/>
        <family val="1"/>
      </rPr>
      <t>ремонт ограждений</t>
    </r>
  </si>
  <si>
    <r>
      <t xml:space="preserve">0702  2220023210 622 001 (417) - </t>
    </r>
    <r>
      <rPr>
        <sz val="12"/>
        <rFont val="Times New Roman"/>
        <family val="1"/>
      </rPr>
      <t>ремонт уличного освещения</t>
    </r>
  </si>
  <si>
    <r>
      <t xml:space="preserve">0702  2410023040  622 001 - </t>
    </r>
    <r>
      <rPr>
        <sz val="12"/>
        <rFont val="Times New Roman"/>
        <family val="1"/>
      </rPr>
      <t>Реализация первичных мер пожарной безопасности на территории Великого Новгорода - всего, в т.ч.:</t>
    </r>
  </si>
  <si>
    <t>1.4 Проведение мероприятий по обеспечению пожарной безопасности на объектах с массовым пребыванием людей и в помещениях</t>
  </si>
  <si>
    <t>1.5 Организация проведения работ по проектированию и оборудованию систем оповещения людей о пожаре в помещениях</t>
  </si>
  <si>
    <t>1.6 Организация проведения работ по ремонту систем оповещения людей о пожаре в помещениях</t>
  </si>
  <si>
    <t>1.7 Организация проведения работ по оборудованию автоматических систем пожарной сигнализации в муниципальных учреждениях Великого Новгорода классов функциональной опасности Ф1.1, Ф1.2, Ф4.1, Ф4.2 специальными средствами, передающими в автоматическом режиме сигнал о возникновении пожара непосредственно в подразделения пожарной охраны</t>
  </si>
  <si>
    <t>1.8 Проектирование и ремонт внутреннего противопожарного водопровода в помещениях</t>
  </si>
  <si>
    <t>1.9 Организация проведения работ по огнезащитной обработке сгораемых конструкций зданий в помещениях</t>
  </si>
  <si>
    <t>1.10 Проведение замеров сопротивления изоляции электропроводки в помещениях</t>
  </si>
  <si>
    <t>1.11 Ремонт электрических сетей и электрооборудования в помещениях</t>
  </si>
  <si>
    <t>1.12 Установка и испытание наружных пожарных лестниц  и ограждений на крышах (покрытиях) зданий</t>
  </si>
  <si>
    <r>
      <t xml:space="preserve">0709  0230023090  622 001 </t>
    </r>
    <r>
      <rPr>
        <sz val="12"/>
        <rFont val="Times New Roman"/>
        <family val="1"/>
      </rPr>
      <t>"Совершенствование систмы воспитания в Великом Новгороде"</t>
    </r>
  </si>
  <si>
    <r>
      <rPr>
        <b/>
        <sz val="12"/>
        <rFont val="Times New Roman"/>
        <family val="1"/>
      </rPr>
      <t>0702  0210070060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622 002 </t>
    </r>
    <r>
      <rPr>
        <sz val="12"/>
        <rFont val="Times New Roman"/>
        <family val="1"/>
      </rPr>
      <t>Осуществление отдельных государственных полномочий по оказанию социальной поддержки  - питание</t>
    </r>
  </si>
  <si>
    <t>Раздел 3. Пособия, компенсации, меры сциальной поддержки по публичным нормативным обязательствам</t>
  </si>
  <si>
    <r>
      <rPr>
        <b/>
        <sz val="12"/>
        <rFont val="Times New Roman"/>
        <family val="1"/>
      </rPr>
      <t>0702  0210070060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622 002 (313) </t>
    </r>
    <r>
      <rPr>
        <sz val="12"/>
        <rFont val="Times New Roman"/>
        <family val="1"/>
      </rPr>
      <t>Осуществление отдельных государственных полномочий по оказанию социальной поддержки  - проезд</t>
    </r>
  </si>
  <si>
    <t xml:space="preserve">Раздел 4. Информация о привлечении внебюджетных средств </t>
  </si>
  <si>
    <t>Раздел 5. Сведения о кредиторской задолженности</t>
  </si>
  <si>
    <t xml:space="preserve">Раздел 6. Остатки денежных средств на счетах в кредитных учреждениях и лицевых счетах в КФ </t>
  </si>
  <si>
    <t>Раздел 7.Возмещение коммунальных платежей (АРЕНДА).</t>
  </si>
  <si>
    <t>- МУП ВН "Теплоэнерго" - 100%</t>
  </si>
  <si>
    <t>- ООО "ТНС энерго Великий Новгород" - 100%</t>
  </si>
  <si>
    <t>- МУП ВН "Новгородский Водоканал"-100%</t>
  </si>
  <si>
    <t>0702 0210001210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</si>
  <si>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Раздел 2. Субсидия на иные цели, всего:</t>
  </si>
  <si>
    <t xml:space="preserve"> - МУП ВН "Теплоэнерго" - 100%</t>
  </si>
  <si>
    <t>за январь  2016 года</t>
  </si>
  <si>
    <t xml:space="preserve">по состоянию на    01. 02 . 2016г.     </t>
  </si>
  <si>
    <t>за февраль  2016 года</t>
  </si>
  <si>
    <t xml:space="preserve">                  муниципального автономного общеобразовательного учреждения "Средняя общеобразовательная школа № 18"</t>
  </si>
  <si>
    <r>
      <t>Руководитель:           _______________ /В.П.Васильев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</si>
  <si>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/А.А.Кудрявцева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</si>
  <si>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t xml:space="preserve">по состоянию на    01. 01 . 2016г.     </t>
  </si>
  <si>
    <r>
      <t>в т.ч. 0702  0210070040  621 002</t>
    </r>
    <r>
      <rPr>
        <sz val="12"/>
        <rFont val="Times New Roman"/>
        <family val="1"/>
      </rPr>
      <t xml:space="preserve">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  </r>
  </si>
  <si>
    <t>1.7 Организация проведения работ по оборудованию автоматических систем пожарной сигнализации в муниципальных учреждениях Великого Новгорода классов функциональной опасности Ф1.1, Ф1.2, Ф4.1, Ф4.2 специальными средствами, передающими в автоматическом режим</t>
  </si>
  <si>
    <t>в.т.ч услуги связи</t>
  </si>
  <si>
    <t xml:space="preserve"> работы, услуги по содержанию имущества</t>
  </si>
  <si>
    <t xml:space="preserve"> прочие расходы</t>
  </si>
  <si>
    <t xml:space="preserve"> -  безопасность</t>
  </si>
  <si>
    <t xml:space="preserve">по состоянию на    01. 03 . 2016г.     </t>
  </si>
  <si>
    <t>за март  2016 года</t>
  </si>
  <si>
    <t xml:space="preserve">по состоянию на    01. 04 . 2016г.     </t>
  </si>
  <si>
    <t>отпускные</t>
  </si>
  <si>
    <t>за апрель  2016 года</t>
  </si>
  <si>
    <r>
      <t xml:space="preserve">Наименование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</t>
    </r>
  </si>
  <si>
    <t xml:space="preserve">ОСТАТОК СРЕДСТВ НА 01.01.2016г.   1608 руб. 75 коп. </t>
  </si>
  <si>
    <t xml:space="preserve">по состоянию на    01. 05 . 2016г.     </t>
  </si>
  <si>
    <t xml:space="preserve"> - начисления на отпускные</t>
  </si>
  <si>
    <t>- отпускные</t>
  </si>
  <si>
    <t>за май  2016 года</t>
  </si>
  <si>
    <t>пожертвования летний лагерь</t>
  </si>
  <si>
    <t>родительская доля летний лагерь</t>
  </si>
  <si>
    <t>за июнь  2016 года</t>
  </si>
  <si>
    <t xml:space="preserve">по состоянию на    01. 07 . 2016г.     </t>
  </si>
  <si>
    <t xml:space="preserve">по состоянию на    01. 06 . 2016г.     </t>
  </si>
  <si>
    <t>за июль  2016 года</t>
  </si>
  <si>
    <t>- прочие(безопасность)</t>
  </si>
  <si>
    <t>за август  2016 года</t>
  </si>
  <si>
    <t>за сентябрь  2016 года</t>
  </si>
  <si>
    <t>за октябрь  2016 года</t>
  </si>
  <si>
    <t xml:space="preserve">начисления на з/плату </t>
  </si>
  <si>
    <t xml:space="preserve">з/плата </t>
  </si>
  <si>
    <r>
      <t>0702 0210071410 621 008</t>
    </r>
    <r>
      <rPr>
        <sz val="12"/>
        <rFont val="Times New Roman"/>
        <family val="1"/>
      </rPr>
      <t xml:space="preserve"> частичная компенсация дополнительных расходов на повышение оплаты труда работников бюджетной сферы</t>
    </r>
  </si>
  <si>
    <t>за ноябрь  2016 года</t>
  </si>
  <si>
    <t>-целевые средства грант</t>
  </si>
  <si>
    <r>
      <t xml:space="preserve">0702 0240023340 622  001 </t>
    </r>
    <r>
      <rPr>
        <sz val="12"/>
        <rFont val="Times New Roman"/>
        <family val="1"/>
      </rPr>
      <t>- оздоровление детей</t>
    </r>
  </si>
  <si>
    <t>Грант в форме субсидии в рамках реализации Федеральной целевой программы развития образования на 2016-2020 годы</t>
  </si>
  <si>
    <t>за декабрь 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</si>
</sst>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164" fontId="3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2" fontId="3" fillId="0" borderId="24" xfId="0" applyNumberFormat="1" applyFont="1" applyFill="1" applyBorder="1" applyAlignment="1">
      <alignment vertical="top" wrapText="1"/>
    </xf>
    <xf numFmtId="1" fontId="3" fillId="0" borderId="19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3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8" xfId="0" applyNumberFormat="1" applyFont="1" applyFill="1" applyBorder="1" applyAlignment="1">
      <alignment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top" wrapText="1"/>
    </xf>
    <xf numFmtId="2" fontId="3" fillId="0" borderId="33" xfId="0" applyNumberFormat="1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5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3" fillId="0" borderId="36" xfId="0" applyFont="1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3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49" fontId="10" fillId="24" borderId="10" xfId="0" applyNumberFormat="1" applyFont="1" applyFill="1" applyBorder="1" applyAlignment="1" applyProtection="1">
      <alignment vertical="top" wrapText="1"/>
      <protection locked="0"/>
    </xf>
    <xf numFmtId="0" fontId="2" fillId="24" borderId="10" xfId="0" applyFont="1" applyFill="1" applyBorder="1" applyAlignment="1" applyProtection="1">
      <alignment vertical="top" wrapText="1"/>
      <protection locked="0"/>
    </xf>
    <xf numFmtId="0" fontId="3" fillId="24" borderId="10" xfId="0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 applyProtection="1">
      <alignment vertical="top" wrapText="1"/>
      <protection locked="0"/>
    </xf>
    <xf numFmtId="49" fontId="8" fillId="24" borderId="10" xfId="0" applyNumberFormat="1" applyFont="1" applyFill="1" applyBorder="1" applyAlignment="1" applyProtection="1">
      <alignment vertical="top" wrapText="1"/>
      <protection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 vertical="top" wrapText="1"/>
    </xf>
    <xf numFmtId="0" fontId="2" fillId="0" borderId="42" xfId="0" applyFont="1" applyFill="1" applyBorder="1" applyAlignment="1">
      <alignment wrapText="1"/>
    </xf>
    <xf numFmtId="4" fontId="2" fillId="0" borderId="43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 applyProtection="1">
      <alignment vertical="top" wrapText="1"/>
      <protection locked="0"/>
    </xf>
    <xf numFmtId="0" fontId="8" fillId="24" borderId="10" xfId="0" applyNumberFormat="1" applyFont="1" applyFill="1" applyBorder="1" applyAlignment="1" applyProtection="1">
      <alignment vertical="top" wrapText="1"/>
      <protection locked="0"/>
    </xf>
    <xf numFmtId="2" fontId="3" fillId="0" borderId="22" xfId="0" applyNumberFormat="1" applyFont="1" applyFill="1" applyBorder="1" applyAlignment="1">
      <alignment vertical="top" wrapText="1"/>
    </xf>
    <xf numFmtId="2" fontId="3" fillId="0" borderId="23" xfId="0" applyNumberFormat="1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top" wrapText="1"/>
    </xf>
    <xf numFmtId="4" fontId="3" fillId="0" borderId="45" xfId="0" applyNumberFormat="1" applyFont="1" applyFill="1" applyBorder="1" applyAlignment="1">
      <alignment/>
    </xf>
    <xf numFmtId="4" fontId="3" fillId="0" borderId="46" xfId="0" applyNumberFormat="1" applyFont="1" applyFill="1" applyBorder="1" applyAlignment="1">
      <alignment/>
    </xf>
    <xf numFmtId="0" fontId="3" fillId="0" borderId="47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4"/>
  <sheetViews>
    <sheetView view="pageBreakPreview" zoomScaleNormal="81" zoomScaleSheetLayoutView="10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4" sqref="E24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135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B10+B40</f>
        <v>15000500</v>
      </c>
      <c r="C9" s="84">
        <f>C10+C40</f>
        <v>0</v>
      </c>
      <c r="D9" s="84">
        <f>D10+D40</f>
        <v>0</v>
      </c>
      <c r="E9" s="84">
        <f>E10+E40</f>
        <v>1534016.24</v>
      </c>
      <c r="F9" s="84">
        <f>F10+F40</f>
        <v>1534016.24</v>
      </c>
    </row>
    <row r="10" spans="1:6" ht="29.25" customHeight="1">
      <c r="A10" s="80" t="s">
        <v>90</v>
      </c>
      <c r="B10" s="3">
        <f>B11+B19+B29+B36+B39</f>
        <v>14841000</v>
      </c>
      <c r="C10" s="3">
        <f>C11+C19+C29+C36+C39</f>
        <v>0</v>
      </c>
      <c r="D10" s="3">
        <f>D11+D19+D29+D36+D39</f>
        <v>0</v>
      </c>
      <c r="E10" s="3">
        <f>E11+E19+E29+E36+E39</f>
        <v>1494116.24</v>
      </c>
      <c r="F10" s="3">
        <f>F11+F19+F29+F36+F39</f>
        <v>1494116.24</v>
      </c>
    </row>
    <row r="11" spans="1:6" ht="141.75">
      <c r="A11" s="6" t="s">
        <v>92</v>
      </c>
      <c r="B11" s="3">
        <f>B12+B16</f>
        <v>11192900</v>
      </c>
      <c r="C11" s="3">
        <f>C12+C16</f>
        <v>0</v>
      </c>
      <c r="D11" s="3">
        <f>D12+D16</f>
        <v>0</v>
      </c>
      <c r="E11" s="3">
        <f>E12+E16</f>
        <v>1078094</v>
      </c>
      <c r="F11" s="3">
        <f>F12+F16</f>
        <v>1078094</v>
      </c>
    </row>
    <row r="12" spans="1:6" ht="15.75">
      <c r="A12" s="6" t="s">
        <v>93</v>
      </c>
      <c r="B12" s="3">
        <f>SUM(B13:B15)</f>
        <v>11096000</v>
      </c>
      <c r="C12" s="3">
        <f>SUM(C13:C15)</f>
        <v>0</v>
      </c>
      <c r="D12" s="3">
        <f>SUM(D13:D15)</f>
        <v>0</v>
      </c>
      <c r="E12" s="3">
        <f>SUM(E13:E15)</f>
        <v>1078094</v>
      </c>
      <c r="F12" s="3">
        <f>SUM(F13:F15)</f>
        <v>1078094</v>
      </c>
    </row>
    <row r="13" spans="1:6" ht="18" customHeight="1">
      <c r="A13" s="11" t="s">
        <v>78</v>
      </c>
      <c r="B13" s="77">
        <v>8588200</v>
      </c>
      <c r="C13" s="77"/>
      <c r="D13" s="77"/>
      <c r="E13" s="77">
        <v>632364</v>
      </c>
      <c r="F13" s="77">
        <f>C13+E13</f>
        <v>632364</v>
      </c>
    </row>
    <row r="14" spans="1:6" ht="15.75">
      <c r="A14" s="8" t="s">
        <v>79</v>
      </c>
      <c r="B14" s="77"/>
      <c r="C14" s="77"/>
      <c r="D14" s="77"/>
      <c r="E14" s="77">
        <v>170000</v>
      </c>
      <c r="F14" s="77">
        <f>C14+E14</f>
        <v>170000</v>
      </c>
    </row>
    <row r="15" spans="1:6" ht="15.75">
      <c r="A15" s="8" t="s">
        <v>80</v>
      </c>
      <c r="B15" s="77">
        <v>2507800</v>
      </c>
      <c r="C15" s="77"/>
      <c r="D15" s="77"/>
      <c r="E15" s="77">
        <v>275730</v>
      </c>
      <c r="F15" s="77">
        <f>C15+E15</f>
        <v>275730</v>
      </c>
    </row>
    <row r="16" spans="1:6" ht="17.25" customHeight="1">
      <c r="A16" s="11" t="s">
        <v>94</v>
      </c>
      <c r="B16" s="3">
        <f>B17+B18</f>
        <v>96900</v>
      </c>
      <c r="C16" s="3">
        <f>C17+C18</f>
        <v>0</v>
      </c>
      <c r="D16" s="3">
        <f>D17+D18</f>
        <v>0</v>
      </c>
      <c r="E16" s="3">
        <f>E17+E18</f>
        <v>0</v>
      </c>
      <c r="F16" s="3">
        <f>F17+F18</f>
        <v>0</v>
      </c>
    </row>
    <row r="17" spans="1:6" ht="15.75">
      <c r="A17" s="8" t="s">
        <v>61</v>
      </c>
      <c r="B17" s="1">
        <v>68900</v>
      </c>
      <c r="C17" s="1"/>
      <c r="D17" s="1"/>
      <c r="E17" s="1"/>
      <c r="F17" s="1">
        <f>C17+E17</f>
        <v>0</v>
      </c>
    </row>
    <row r="18" spans="1:6" s="13" customFormat="1" ht="15.75">
      <c r="A18" s="8" t="s">
        <v>62</v>
      </c>
      <c r="B18" s="1">
        <v>28000</v>
      </c>
      <c r="C18" s="1"/>
      <c r="D18" s="1"/>
      <c r="E18" s="1"/>
      <c r="F18" s="1">
        <f>C18+E18</f>
        <v>0</v>
      </c>
    </row>
    <row r="19" spans="1:6" ht="63">
      <c r="A19" s="12" t="s">
        <v>91</v>
      </c>
      <c r="B19" s="3">
        <f>B20+B21+B22+B23+B24+B25+B26+B27+B28</f>
        <v>3067900</v>
      </c>
      <c r="C19" s="3">
        <f>C20+C21+C22+C23+C24+C25+C26+C27+C28</f>
        <v>0</v>
      </c>
      <c r="D19" s="3">
        <f>D20+D21+D22+D23+D24+D25+D26+D27+D28</f>
        <v>0</v>
      </c>
      <c r="E19" s="3">
        <f>E20+E21+E22+E23+E24+E25+E26+E27+E28</f>
        <v>391669.23999999993</v>
      </c>
      <c r="F19" s="3">
        <f>F20+F21+F22+F23+F24+F25+F26+F27+F28</f>
        <v>391669.23999999993</v>
      </c>
    </row>
    <row r="20" spans="1:6" ht="15.75">
      <c r="A20" s="8" t="s">
        <v>84</v>
      </c>
      <c r="B20" s="77">
        <v>1011500</v>
      </c>
      <c r="C20" s="77"/>
      <c r="D20" s="77"/>
      <c r="E20" s="77">
        <v>52999.03</v>
      </c>
      <c r="F20" s="77">
        <f>C20+E20</f>
        <v>52999.03</v>
      </c>
    </row>
    <row r="21" spans="1:6" ht="15.75">
      <c r="A21" s="11" t="s">
        <v>85</v>
      </c>
      <c r="B21" s="77"/>
      <c r="C21" s="77"/>
      <c r="D21" s="77"/>
      <c r="E21" s="77">
        <v>30000</v>
      </c>
      <c r="F21" s="77">
        <f>C21+E21</f>
        <v>30000</v>
      </c>
    </row>
    <row r="22" spans="1:6" ht="15.75">
      <c r="A22" s="11" t="s">
        <v>81</v>
      </c>
      <c r="B22" s="77">
        <v>305500</v>
      </c>
      <c r="C22" s="77"/>
      <c r="D22" s="77"/>
      <c r="E22" s="77">
        <v>22650</v>
      </c>
      <c r="F22" s="77">
        <f aca="true" t="shared" si="0" ref="F22:F28">C22+E22</f>
        <v>22650</v>
      </c>
    </row>
    <row r="23" spans="1:6" ht="15.75">
      <c r="A23" s="94" t="s">
        <v>134</v>
      </c>
      <c r="B23" s="14">
        <v>1162200</v>
      </c>
      <c r="C23" s="14"/>
      <c r="D23" s="14"/>
      <c r="E23" s="14">
        <v>203521.3</v>
      </c>
      <c r="F23" s="77">
        <f t="shared" si="0"/>
        <v>203521.3</v>
      </c>
    </row>
    <row r="24" spans="1:6" ht="15.75">
      <c r="A24" s="94" t="s">
        <v>130</v>
      </c>
      <c r="B24" s="1">
        <v>460500</v>
      </c>
      <c r="C24" s="1"/>
      <c r="D24" s="1"/>
      <c r="E24" s="1">
        <v>64716.75</v>
      </c>
      <c r="F24" s="77">
        <f t="shared" si="0"/>
        <v>64716.75</v>
      </c>
    </row>
    <row r="25" spans="1:6" ht="15.75">
      <c r="A25" s="94" t="s">
        <v>131</v>
      </c>
      <c r="B25" s="1">
        <v>86300</v>
      </c>
      <c r="C25" s="1"/>
      <c r="D25" s="1"/>
      <c r="E25" s="1">
        <v>17782.16</v>
      </c>
      <c r="F25" s="77">
        <f t="shared" si="0"/>
        <v>17782.16</v>
      </c>
    </row>
    <row r="26" spans="1:6" ht="15.75">
      <c r="A26" s="8" t="s">
        <v>74</v>
      </c>
      <c r="B26" s="1">
        <v>28900</v>
      </c>
      <c r="C26" s="1"/>
      <c r="D26" s="1"/>
      <c r="E26" s="1"/>
      <c r="F26" s="77">
        <f t="shared" si="0"/>
        <v>0</v>
      </c>
    </row>
    <row r="27" spans="1:6" ht="15.75">
      <c r="A27" s="8" t="s">
        <v>75</v>
      </c>
      <c r="B27" s="1">
        <v>13000</v>
      </c>
      <c r="C27" s="1"/>
      <c r="D27" s="1"/>
      <c r="E27" s="1"/>
      <c r="F27" s="77">
        <f t="shared" si="0"/>
        <v>0</v>
      </c>
    </row>
    <row r="28" spans="1:6" ht="15.75">
      <c r="A28" s="8" t="s">
        <v>76</v>
      </c>
      <c r="B28" s="1"/>
      <c r="C28" s="1"/>
      <c r="D28" s="1"/>
      <c r="E28" s="1"/>
      <c r="F28" s="77">
        <f t="shared" si="0"/>
        <v>0</v>
      </c>
    </row>
    <row r="29" spans="1:6" ht="49.5" customHeight="1">
      <c r="A29" s="12" t="s">
        <v>95</v>
      </c>
      <c r="B29" s="78">
        <f>B30+B31+B32+B33+B34+B35</f>
        <v>178400</v>
      </c>
      <c r="C29" s="78">
        <f>C30+C31+C32+C33+C34+C35</f>
        <v>0</v>
      </c>
      <c r="D29" s="78">
        <f>D30+D31+D32+D33+D34+D35</f>
        <v>0</v>
      </c>
      <c r="E29" s="78">
        <f>E30+E31+E32+E33+E34+E35</f>
        <v>3000</v>
      </c>
      <c r="F29" s="78">
        <f>F30+F31+F32+F33+F34+F35</f>
        <v>3000</v>
      </c>
    </row>
    <row r="30" spans="1:6" ht="15.75">
      <c r="A30" s="11" t="s">
        <v>82</v>
      </c>
      <c r="B30" s="77">
        <v>137000</v>
      </c>
      <c r="C30" s="77"/>
      <c r="D30" s="77"/>
      <c r="E30" s="77"/>
      <c r="F30" s="77">
        <f aca="true" t="shared" si="1" ref="F30:F35">C30+E30</f>
        <v>0</v>
      </c>
    </row>
    <row r="31" spans="1:6" ht="15.75">
      <c r="A31" s="8" t="s">
        <v>77</v>
      </c>
      <c r="B31" s="77"/>
      <c r="C31" s="77"/>
      <c r="D31" s="77"/>
      <c r="E31" s="77">
        <v>3000</v>
      </c>
      <c r="F31" s="77">
        <f t="shared" si="1"/>
        <v>3000</v>
      </c>
    </row>
    <row r="32" spans="1:6" ht="15.75">
      <c r="A32" s="11" t="s">
        <v>83</v>
      </c>
      <c r="B32" s="77">
        <v>41400</v>
      </c>
      <c r="C32" s="77"/>
      <c r="D32" s="77"/>
      <c r="E32" s="77"/>
      <c r="F32" s="77">
        <f t="shared" si="1"/>
        <v>0</v>
      </c>
    </row>
    <row r="33" spans="1:6" ht="15.75">
      <c r="A33" s="94" t="s">
        <v>129</v>
      </c>
      <c r="B33" s="77"/>
      <c r="C33" s="77"/>
      <c r="D33" s="77"/>
      <c r="E33" s="77"/>
      <c r="F33" s="77">
        <f t="shared" si="1"/>
        <v>0</v>
      </c>
    </row>
    <row r="34" spans="1:6" ht="15.75">
      <c r="A34" s="94" t="s">
        <v>130</v>
      </c>
      <c r="B34" s="77"/>
      <c r="C34" s="77"/>
      <c r="D34" s="77"/>
      <c r="E34" s="77"/>
      <c r="F34" s="77">
        <f t="shared" si="1"/>
        <v>0</v>
      </c>
    </row>
    <row r="35" spans="1:6" ht="15.75">
      <c r="A35" s="94" t="s">
        <v>131</v>
      </c>
      <c r="B35" s="77"/>
      <c r="C35" s="77"/>
      <c r="D35" s="77"/>
      <c r="E35" s="77"/>
      <c r="F35" s="77">
        <f t="shared" si="1"/>
        <v>0</v>
      </c>
    </row>
    <row r="36" spans="1:6" ht="31.5">
      <c r="A36" s="6" t="s">
        <v>87</v>
      </c>
      <c r="B36" s="3">
        <f>B37+B38</f>
        <v>256300</v>
      </c>
      <c r="C36" s="3">
        <f>C37+C38</f>
        <v>0</v>
      </c>
      <c r="D36" s="3">
        <f>D37+D38</f>
        <v>0</v>
      </c>
      <c r="E36" s="3">
        <f>E37+E38</f>
        <v>21353</v>
      </c>
      <c r="F36" s="3">
        <f>F37+F38</f>
        <v>21353</v>
      </c>
    </row>
    <row r="37" spans="1:6" ht="17.25" customHeight="1">
      <c r="A37" s="8" t="s">
        <v>5</v>
      </c>
      <c r="B37" s="1">
        <v>198400</v>
      </c>
      <c r="C37" s="1"/>
      <c r="D37" s="1"/>
      <c r="E37" s="1">
        <v>16400</v>
      </c>
      <c r="F37" s="1">
        <f>C37+E37</f>
        <v>16400</v>
      </c>
    </row>
    <row r="38" spans="1:6" ht="15" customHeight="1">
      <c r="A38" s="8" t="s">
        <v>6</v>
      </c>
      <c r="B38" s="1">
        <v>57900</v>
      </c>
      <c r="C38" s="1"/>
      <c r="D38" s="1"/>
      <c r="E38" s="1">
        <v>4953</v>
      </c>
      <c r="F38" s="1">
        <f>C38+E38</f>
        <v>4953</v>
      </c>
    </row>
    <row r="39" spans="1:6" ht="34.5" customHeight="1">
      <c r="A39" s="6" t="s">
        <v>88</v>
      </c>
      <c r="B39" s="3">
        <v>145500</v>
      </c>
      <c r="C39" s="15"/>
      <c r="D39" s="15"/>
      <c r="E39" s="15"/>
      <c r="F39" s="1">
        <f>C39+E39</f>
        <v>0</v>
      </c>
    </row>
    <row r="40" spans="1:6" ht="25.5" customHeight="1">
      <c r="A40" s="81" t="s">
        <v>96</v>
      </c>
      <c r="B40" s="3">
        <f>B41</f>
        <v>159500</v>
      </c>
      <c r="C40" s="3">
        <f>C41</f>
        <v>0</v>
      </c>
      <c r="D40" s="3">
        <f>D41</f>
        <v>0</v>
      </c>
      <c r="E40" s="3">
        <f>E41</f>
        <v>39900</v>
      </c>
      <c r="F40" s="3">
        <f>F41</f>
        <v>39900</v>
      </c>
    </row>
    <row r="41" spans="1:6" ht="51.75" customHeight="1">
      <c r="A41" s="82" t="s">
        <v>132</v>
      </c>
      <c r="B41" s="3">
        <f>SUM(B42:B42)</f>
        <v>159500</v>
      </c>
      <c r="C41" s="3">
        <f>SUM(C42:C42)</f>
        <v>0</v>
      </c>
      <c r="D41" s="3">
        <f>SUM(D42:D42)</f>
        <v>0</v>
      </c>
      <c r="E41" s="3">
        <f>SUM(E42:E42)</f>
        <v>39900</v>
      </c>
      <c r="F41" s="3">
        <f>SUM(F42:F42)</f>
        <v>39900</v>
      </c>
    </row>
    <row r="42" spans="1:6" ht="15.75" customHeight="1" thickBot="1">
      <c r="A42" s="83" t="s">
        <v>4</v>
      </c>
      <c r="B42" s="1">
        <v>159500</v>
      </c>
      <c r="C42" s="1"/>
      <c r="D42" s="1"/>
      <c r="E42" s="1">
        <v>39900</v>
      </c>
      <c r="F42" s="1">
        <f>C42+E42</f>
        <v>39900</v>
      </c>
    </row>
    <row r="43" spans="1:6" ht="30" customHeight="1">
      <c r="A43" s="16" t="s">
        <v>133</v>
      </c>
      <c r="B43" s="17">
        <f>SUM(B44:B61)+B71</f>
        <v>672700</v>
      </c>
      <c r="C43" s="17">
        <f>SUM(C44:C61)+C71</f>
        <v>0</v>
      </c>
      <c r="D43" s="17">
        <f>SUM(D44:D61)+D71</f>
        <v>0</v>
      </c>
      <c r="E43" s="17">
        <f>SUM(E44:E61)+E71</f>
        <v>0</v>
      </c>
      <c r="F43" s="17">
        <f>SUM(F44:F61)+F71</f>
        <v>0</v>
      </c>
    </row>
    <row r="44" spans="1:6" ht="30" customHeight="1">
      <c r="A44" s="86" t="s">
        <v>108</v>
      </c>
      <c r="B44" s="3"/>
      <c r="C44" s="3"/>
      <c r="D44" s="3"/>
      <c r="E44" s="3"/>
      <c r="F44" s="3"/>
    </row>
    <row r="45" spans="1:6" ht="47.25">
      <c r="A45" s="4" t="s">
        <v>122</v>
      </c>
      <c r="B45" s="3">
        <v>52800</v>
      </c>
      <c r="C45" s="3"/>
      <c r="D45" s="3"/>
      <c r="E45" s="3"/>
      <c r="F45" s="3">
        <f>C45+E45</f>
        <v>0</v>
      </c>
    </row>
    <row r="46" spans="1:6" ht="79.5" customHeight="1">
      <c r="A46" s="6" t="s">
        <v>97</v>
      </c>
      <c r="B46" s="1">
        <v>173200</v>
      </c>
      <c r="C46" s="1"/>
      <c r="D46" s="1"/>
      <c r="E46" s="1"/>
      <c r="F46" s="3">
        <f>C46+E46</f>
        <v>0</v>
      </c>
    </row>
    <row r="47" spans="1:6" ht="47.25">
      <c r="A47" s="6" t="s">
        <v>104</v>
      </c>
      <c r="B47" s="1">
        <v>23700</v>
      </c>
      <c r="C47" s="1"/>
      <c r="D47" s="1"/>
      <c r="E47" s="1"/>
      <c r="F47" s="3">
        <f>C47+E47</f>
        <v>0</v>
      </c>
    </row>
    <row r="48" spans="1:6" ht="18" customHeight="1">
      <c r="A48" s="7" t="s">
        <v>99</v>
      </c>
      <c r="B48" s="1"/>
      <c r="C48" s="1"/>
      <c r="D48" s="1"/>
      <c r="E48" s="1"/>
      <c r="F48" s="1"/>
    </row>
    <row r="49" spans="1:6" ht="18" customHeight="1">
      <c r="A49" s="7" t="s">
        <v>98</v>
      </c>
      <c r="B49" s="1"/>
      <c r="C49" s="1"/>
      <c r="D49" s="1"/>
      <c r="E49" s="1"/>
      <c r="F49" s="1"/>
    </row>
    <row r="50" spans="1:6" ht="32.25" customHeight="1">
      <c r="A50" s="85" t="s">
        <v>100</v>
      </c>
      <c r="B50" s="1">
        <v>45000</v>
      </c>
      <c r="C50" s="1"/>
      <c r="D50" s="1"/>
      <c r="E50" s="1"/>
      <c r="F50" s="1"/>
    </row>
    <row r="51" spans="1:6" ht="34.5" customHeight="1">
      <c r="A51" s="85" t="s">
        <v>101</v>
      </c>
      <c r="B51" s="1">
        <v>200000</v>
      </c>
      <c r="C51" s="1"/>
      <c r="D51" s="1"/>
      <c r="E51" s="1"/>
      <c r="F51" s="1"/>
    </row>
    <row r="52" spans="1:6" ht="25.5" customHeight="1">
      <c r="A52" s="85" t="s">
        <v>101</v>
      </c>
      <c r="B52" s="1"/>
      <c r="C52" s="1"/>
      <c r="D52" s="1"/>
      <c r="E52" s="1"/>
      <c r="F52" s="1"/>
    </row>
    <row r="53" spans="1:6" ht="33.75" customHeight="1">
      <c r="A53" s="85" t="s">
        <v>102</v>
      </c>
      <c r="B53" s="1">
        <v>15200</v>
      </c>
      <c r="C53" s="1"/>
      <c r="D53" s="1"/>
      <c r="E53" s="1"/>
      <c r="F53" s="1">
        <f>C53+E53</f>
        <v>0</v>
      </c>
    </row>
    <row r="54" spans="1:6" ht="33.75" customHeight="1">
      <c r="A54" s="85" t="s">
        <v>103</v>
      </c>
      <c r="B54" s="1">
        <v>61600</v>
      </c>
      <c r="C54" s="1"/>
      <c r="D54" s="1"/>
      <c r="E54" s="1"/>
      <c r="F54" s="1">
        <f>C54+E54</f>
        <v>0</v>
      </c>
    </row>
    <row r="55" spans="1:6" ht="52.5" customHeight="1">
      <c r="A55" s="85" t="s">
        <v>105</v>
      </c>
      <c r="B55" s="1">
        <v>5000</v>
      </c>
      <c r="C55" s="1"/>
      <c r="D55" s="1"/>
      <c r="E55" s="1"/>
      <c r="F55" s="1"/>
    </row>
    <row r="56" spans="1:6" ht="47.25" customHeight="1">
      <c r="A56" s="85" t="s">
        <v>106</v>
      </c>
      <c r="B56" s="1">
        <v>100</v>
      </c>
      <c r="C56" s="1"/>
      <c r="D56" s="1"/>
      <c r="E56" s="1"/>
      <c r="F56" s="1"/>
    </row>
    <row r="57" spans="1:6" ht="47.25">
      <c r="A57" s="85" t="s">
        <v>107</v>
      </c>
      <c r="B57" s="1"/>
      <c r="C57" s="1"/>
      <c r="D57" s="1"/>
      <c r="E57" s="1"/>
      <c r="F57" s="1"/>
    </row>
    <row r="58" spans="1:6" ht="15.75">
      <c r="A58" s="85" t="s">
        <v>174</v>
      </c>
      <c r="B58" s="1">
        <v>26100</v>
      </c>
      <c r="C58" s="1"/>
      <c r="D58" s="1"/>
      <c r="E58" s="1"/>
      <c r="F58" s="1"/>
    </row>
    <row r="59" spans="1:6" ht="22.5" customHeight="1">
      <c r="A59" s="6" t="s">
        <v>109</v>
      </c>
      <c r="B59" s="1"/>
      <c r="C59" s="1"/>
      <c r="D59" s="1"/>
      <c r="E59" s="1"/>
      <c r="F59" s="1"/>
    </row>
    <row r="60" spans="1:6" ht="22.5" customHeight="1">
      <c r="A60" s="6" t="s">
        <v>110</v>
      </c>
      <c r="B60" s="1"/>
      <c r="C60" s="1"/>
      <c r="D60" s="1"/>
      <c r="E60" s="1"/>
      <c r="F60" s="1"/>
    </row>
    <row r="61" spans="1:6" ht="51.75" customHeight="1">
      <c r="A61" s="6" t="s">
        <v>111</v>
      </c>
      <c r="B61" s="3">
        <f>SUM(B62:B70)</f>
        <v>70000</v>
      </c>
      <c r="C61" s="3">
        <f>SUM(C62:C70)</f>
        <v>0</v>
      </c>
      <c r="D61" s="3">
        <f>SUM(D62:D70)</f>
        <v>0</v>
      </c>
      <c r="E61" s="3">
        <f>SUM(E62:E70)</f>
        <v>0</v>
      </c>
      <c r="F61" s="3">
        <f>SUM(F62:F70)</f>
        <v>0</v>
      </c>
    </row>
    <row r="62" spans="1:6" ht="38.25">
      <c r="A62" s="87" t="s">
        <v>112</v>
      </c>
      <c r="B62" s="3"/>
      <c r="C62" s="3"/>
      <c r="D62" s="3"/>
      <c r="E62" s="3"/>
      <c r="F62" s="3"/>
    </row>
    <row r="63" spans="1:6" ht="25.5">
      <c r="A63" s="87" t="s">
        <v>113</v>
      </c>
      <c r="B63" s="3"/>
      <c r="C63" s="3"/>
      <c r="D63" s="3"/>
      <c r="E63" s="3"/>
      <c r="F63" s="3"/>
    </row>
    <row r="64" spans="1:6" ht="25.5">
      <c r="A64" s="87" t="s">
        <v>114</v>
      </c>
      <c r="B64" s="3"/>
      <c r="C64" s="3"/>
      <c r="D64" s="3"/>
      <c r="E64" s="3"/>
      <c r="F64" s="3"/>
    </row>
    <row r="65" spans="1:6" ht="83.25" customHeight="1">
      <c r="A65" s="95" t="s">
        <v>115</v>
      </c>
      <c r="B65" s="3"/>
      <c r="C65" s="3"/>
      <c r="D65" s="3"/>
      <c r="E65" s="3"/>
      <c r="F65" s="3"/>
    </row>
    <row r="66" spans="1:6" ht="25.5">
      <c r="A66" s="87" t="s">
        <v>116</v>
      </c>
      <c r="B66" s="3"/>
      <c r="C66" s="3"/>
      <c r="D66" s="3"/>
      <c r="E66" s="3"/>
      <c r="F66" s="3"/>
    </row>
    <row r="67" spans="1:6" ht="25.5">
      <c r="A67" s="87" t="s">
        <v>117</v>
      </c>
      <c r="B67" s="3">
        <v>70000</v>
      </c>
      <c r="C67" s="3"/>
      <c r="D67" s="3"/>
      <c r="E67" s="3"/>
      <c r="F67" s="3"/>
    </row>
    <row r="68" spans="1:6" ht="27" customHeight="1">
      <c r="A68" s="88" t="s">
        <v>118</v>
      </c>
      <c r="B68" s="3"/>
      <c r="C68" s="3"/>
      <c r="D68" s="3"/>
      <c r="E68" s="3"/>
      <c r="F68" s="3"/>
    </row>
    <row r="69" spans="1:6" ht="25.5">
      <c r="A69" s="88" t="s">
        <v>119</v>
      </c>
      <c r="B69" s="3"/>
      <c r="C69" s="3"/>
      <c r="D69" s="3"/>
      <c r="E69" s="3"/>
      <c r="F69" s="3"/>
    </row>
    <row r="70" spans="1:6" ht="25.5">
      <c r="A70" s="87" t="s">
        <v>120</v>
      </c>
      <c r="B70" s="3"/>
      <c r="C70" s="3"/>
      <c r="D70" s="3"/>
      <c r="E70" s="3"/>
      <c r="F70" s="3"/>
    </row>
    <row r="71" spans="1:6" ht="28.5" customHeight="1" thickBot="1">
      <c r="A71" s="89" t="s">
        <v>121</v>
      </c>
      <c r="B71" s="48"/>
      <c r="C71" s="48"/>
      <c r="D71" s="48"/>
      <c r="E71" s="48"/>
      <c r="F71" s="48"/>
    </row>
    <row r="72" spans="1:6" ht="28.5" customHeight="1">
      <c r="A72" s="92" t="s">
        <v>123</v>
      </c>
      <c r="B72" s="93">
        <f>B73</f>
        <v>0</v>
      </c>
      <c r="C72" s="93">
        <f>C73</f>
        <v>0</v>
      </c>
      <c r="D72" s="93">
        <f>D73</f>
        <v>0</v>
      </c>
      <c r="E72" s="93">
        <f>E73</f>
        <v>0</v>
      </c>
      <c r="F72" s="93">
        <f>F73</f>
        <v>0</v>
      </c>
    </row>
    <row r="73" spans="1:6" ht="51.75" customHeight="1" thickBot="1">
      <c r="A73" s="91" t="s">
        <v>124</v>
      </c>
      <c r="B73" s="90"/>
      <c r="C73" s="90"/>
      <c r="D73" s="90"/>
      <c r="E73" s="90"/>
      <c r="F73" s="90"/>
    </row>
    <row r="74" spans="1:6" ht="16.5" thickBot="1">
      <c r="A74" s="18" t="s">
        <v>3</v>
      </c>
      <c r="B74" s="19">
        <f>B72+B43+B9</f>
        <v>15673200</v>
      </c>
      <c r="C74" s="19">
        <f>C72+C43+C9</f>
        <v>0</v>
      </c>
      <c r="D74" s="19">
        <f>D72+D43+D9</f>
        <v>0</v>
      </c>
      <c r="E74" s="19">
        <f>E72+E43+E9</f>
        <v>1534016.24</v>
      </c>
      <c r="F74" s="19">
        <f>F72+F43+F9</f>
        <v>1534016.24</v>
      </c>
    </row>
    <row r="75" spans="1:6" ht="15.75">
      <c r="A75" s="20"/>
      <c r="B75" s="21"/>
      <c r="C75" s="21"/>
      <c r="D75" s="21"/>
      <c r="E75" s="21"/>
      <c r="F75" s="21"/>
    </row>
    <row r="76" spans="1:6" ht="15.75">
      <c r="A76" s="20"/>
      <c r="B76" s="22"/>
      <c r="C76" s="22"/>
      <c r="D76" s="22"/>
      <c r="E76" s="22"/>
      <c r="F76" s="22"/>
    </row>
    <row r="77" spans="1:6" ht="16.5" customHeight="1" thickBot="1">
      <c r="A77" s="123" t="s">
        <v>125</v>
      </c>
      <c r="B77" s="123"/>
      <c r="C77" s="123"/>
      <c r="D77" s="123"/>
      <c r="E77" s="123"/>
      <c r="F77" s="23"/>
    </row>
    <row r="78" spans="1:6" ht="16.5" thickBot="1">
      <c r="A78" s="113" t="s">
        <v>11</v>
      </c>
      <c r="B78" s="113" t="s">
        <v>51</v>
      </c>
      <c r="C78" s="115" t="s">
        <v>53</v>
      </c>
      <c r="D78" s="116"/>
      <c r="E78" s="117"/>
      <c r="F78" s="23"/>
    </row>
    <row r="79" spans="1:6" ht="48" thickBot="1">
      <c r="A79" s="114"/>
      <c r="B79" s="114"/>
      <c r="C79" s="26" t="s">
        <v>12</v>
      </c>
      <c r="D79" s="26" t="s">
        <v>13</v>
      </c>
      <c r="E79" s="26" t="s">
        <v>14</v>
      </c>
      <c r="F79" s="23"/>
    </row>
    <row r="80" spans="1:6" ht="15.75">
      <c r="A80" s="27" t="s">
        <v>15</v>
      </c>
      <c r="B80" s="27"/>
      <c r="C80" s="28">
        <f>SUM(C81:C84)</f>
        <v>0</v>
      </c>
      <c r="D80" s="28">
        <f>SUM(D81:D84)</f>
        <v>0</v>
      </c>
      <c r="E80" s="28">
        <f>SUM(E81:E84)</f>
        <v>0</v>
      </c>
      <c r="F80" s="23"/>
    </row>
    <row r="81" spans="1:6" ht="18" customHeight="1">
      <c r="A81" s="29" t="s">
        <v>16</v>
      </c>
      <c r="B81" s="29" t="s">
        <v>52</v>
      </c>
      <c r="C81" s="30"/>
      <c r="D81" s="30"/>
      <c r="E81" s="29"/>
      <c r="F81" s="23"/>
    </row>
    <row r="82" spans="1:6" ht="15.75">
      <c r="A82" s="31" t="s">
        <v>65</v>
      </c>
      <c r="B82" s="31" t="s">
        <v>52</v>
      </c>
      <c r="C82" s="32"/>
      <c r="D82" s="31"/>
      <c r="E82" s="31"/>
      <c r="F82" s="23"/>
    </row>
    <row r="83" spans="1:6" ht="15.75">
      <c r="A83" s="33" t="s">
        <v>17</v>
      </c>
      <c r="B83" s="33" t="s">
        <v>52</v>
      </c>
      <c r="C83" s="34"/>
      <c r="D83" s="33"/>
      <c r="E83" s="33"/>
      <c r="F83" s="23"/>
    </row>
    <row r="84" spans="1:6" ht="16.5" thickBot="1">
      <c r="A84" s="25" t="s">
        <v>18</v>
      </c>
      <c r="B84" s="25" t="s">
        <v>52</v>
      </c>
      <c r="C84" s="35"/>
      <c r="D84" s="35"/>
      <c r="E84" s="35"/>
      <c r="F84" s="23"/>
    </row>
    <row r="85" spans="1:6" ht="16.5" thickBot="1">
      <c r="A85" s="36"/>
      <c r="B85" s="23"/>
      <c r="C85" s="23"/>
      <c r="D85" s="23"/>
      <c r="E85" s="23"/>
      <c r="F85" s="23"/>
    </row>
    <row r="86" spans="1:6" ht="16.5" thickBot="1">
      <c r="A86" s="113" t="s">
        <v>11</v>
      </c>
      <c r="B86" s="113" t="s">
        <v>51</v>
      </c>
      <c r="C86" s="115" t="s">
        <v>54</v>
      </c>
      <c r="D86" s="116"/>
      <c r="E86" s="117"/>
      <c r="F86" s="23"/>
    </row>
    <row r="87" spans="1:6" ht="48" thickBot="1">
      <c r="A87" s="114"/>
      <c r="B87" s="114"/>
      <c r="C87" s="26" t="s">
        <v>12</v>
      </c>
      <c r="D87" s="26" t="s">
        <v>13</v>
      </c>
      <c r="E87" s="26" t="s">
        <v>14</v>
      </c>
      <c r="F87" s="23"/>
    </row>
    <row r="88" spans="1:6" ht="15.75">
      <c r="A88" s="37" t="s">
        <v>15</v>
      </c>
      <c r="B88" s="38"/>
      <c r="C88" s="28">
        <f>SUM(C89:C94)</f>
        <v>0</v>
      </c>
      <c r="D88" s="28">
        <f>SUM(D89:D94)</f>
        <v>0</v>
      </c>
      <c r="E88" s="28">
        <f>SUM(E89:E94)</f>
        <v>0</v>
      </c>
      <c r="F88" s="23"/>
    </row>
    <row r="89" spans="1:6" ht="15.75">
      <c r="A89" s="33" t="s">
        <v>19</v>
      </c>
      <c r="B89" s="33" t="s">
        <v>52</v>
      </c>
      <c r="C89" s="33"/>
      <c r="D89" s="33"/>
      <c r="E89" s="33"/>
      <c r="F89" s="23"/>
    </row>
    <row r="90" spans="1:6" ht="15.75">
      <c r="A90" s="29" t="s">
        <v>20</v>
      </c>
      <c r="B90" s="29" t="s">
        <v>52</v>
      </c>
      <c r="C90" s="29"/>
      <c r="D90" s="29"/>
      <c r="E90" s="29"/>
      <c r="F90" s="23"/>
    </row>
    <row r="91" spans="1:6" ht="15.75">
      <c r="A91" s="29" t="s">
        <v>21</v>
      </c>
      <c r="B91" s="29" t="s">
        <v>52</v>
      </c>
      <c r="C91" s="29"/>
      <c r="D91" s="29"/>
      <c r="E91" s="29"/>
      <c r="F91" s="23"/>
    </row>
    <row r="92" spans="1:6" ht="15.75">
      <c r="A92" s="29" t="s">
        <v>22</v>
      </c>
      <c r="B92" s="29" t="s">
        <v>52</v>
      </c>
      <c r="C92" s="29"/>
      <c r="D92" s="29"/>
      <c r="E92" s="29"/>
      <c r="F92" s="23"/>
    </row>
    <row r="93" spans="1:6" ht="15.75">
      <c r="A93" s="29" t="s">
        <v>23</v>
      </c>
      <c r="B93" s="29" t="s">
        <v>52</v>
      </c>
      <c r="C93" s="29"/>
      <c r="D93" s="29"/>
      <c r="E93" s="29"/>
      <c r="F93" s="23"/>
    </row>
    <row r="94" spans="1:6" ht="16.5" thickBot="1">
      <c r="A94" s="25" t="s">
        <v>59</v>
      </c>
      <c r="B94" s="25" t="s">
        <v>52</v>
      </c>
      <c r="C94" s="25"/>
      <c r="D94" s="25"/>
      <c r="E94" s="25"/>
      <c r="F94" s="23"/>
    </row>
    <row r="95" spans="1:6" ht="15.75">
      <c r="A95" s="36"/>
      <c r="B95" s="23"/>
      <c r="C95" s="23"/>
      <c r="D95" s="23"/>
      <c r="E95" s="23"/>
      <c r="F95" s="23"/>
    </row>
    <row r="96" spans="1:6" ht="16.5" thickBot="1">
      <c r="A96" s="39" t="s">
        <v>126</v>
      </c>
      <c r="B96" s="23"/>
      <c r="C96" s="23"/>
      <c r="D96" s="23"/>
      <c r="E96" s="23"/>
      <c r="F96" s="23"/>
    </row>
    <row r="97" spans="1:6" ht="30" customHeight="1" thickBot="1">
      <c r="A97" s="109" t="s">
        <v>24</v>
      </c>
      <c r="B97" s="115" t="s">
        <v>25</v>
      </c>
      <c r="C97" s="117"/>
      <c r="D97" s="115" t="s">
        <v>26</v>
      </c>
      <c r="E97" s="117"/>
      <c r="F97" s="109" t="s">
        <v>27</v>
      </c>
    </row>
    <row r="98" spans="1:6" ht="21" customHeight="1" thickBot="1">
      <c r="A98" s="110"/>
      <c r="B98" s="40" t="s">
        <v>28</v>
      </c>
      <c r="C98" s="40" t="s">
        <v>29</v>
      </c>
      <c r="D98" s="40" t="s">
        <v>28</v>
      </c>
      <c r="E98" s="40" t="s">
        <v>29</v>
      </c>
      <c r="F98" s="110"/>
    </row>
    <row r="99" spans="1:6" ht="24" customHeight="1">
      <c r="A99" s="41" t="s">
        <v>63</v>
      </c>
      <c r="B99" s="28">
        <f>B100+B101+B102+B103+B104+B105+B106+B107+B108</f>
        <v>1534016.24</v>
      </c>
      <c r="C99" s="28">
        <f>C100+C101+C102+C103+C104+C105+C106+C107+C108</f>
        <v>0</v>
      </c>
      <c r="D99" s="28">
        <f>D100+D101+D102+D103+D104+D105+D106+D107+D108</f>
        <v>1534016.24</v>
      </c>
      <c r="E99" s="28">
        <f>E100+E101+E102+E103+E104+E105+E106+E107+E108</f>
        <v>0</v>
      </c>
      <c r="F99" s="42"/>
    </row>
    <row r="100" spans="1:6" ht="15.75">
      <c r="A100" s="43" t="s">
        <v>30</v>
      </c>
      <c r="B100" s="77">
        <f>E13+E14+E20+E21+E31+E30+E37</f>
        <v>904763.03</v>
      </c>
      <c r="C100" s="44"/>
      <c r="D100" s="1">
        <f>B100</f>
        <v>904763.03</v>
      </c>
      <c r="E100" s="44"/>
      <c r="F100" s="45"/>
    </row>
    <row r="101" spans="1:6" ht="15.75">
      <c r="A101" s="43" t="s">
        <v>31</v>
      </c>
      <c r="B101" s="77">
        <f>E15+E22+E32+E38</f>
        <v>303333</v>
      </c>
      <c r="C101" s="44"/>
      <c r="D101" s="1">
        <f aca="true" t="shared" si="2" ref="D101:D108">B101</f>
        <v>303333</v>
      </c>
      <c r="E101" s="44"/>
      <c r="F101" s="45"/>
    </row>
    <row r="102" spans="1:6" ht="15.75">
      <c r="A102" s="43" t="s">
        <v>7</v>
      </c>
      <c r="B102" s="46">
        <f>E17+E18</f>
        <v>0</v>
      </c>
      <c r="C102" s="44"/>
      <c r="D102" s="1">
        <f t="shared" si="2"/>
        <v>0</v>
      </c>
      <c r="E102" s="44"/>
      <c r="F102" s="45"/>
    </row>
    <row r="103" spans="1:6" ht="15.75">
      <c r="A103" s="43" t="s">
        <v>32</v>
      </c>
      <c r="B103" s="46">
        <f>E23</f>
        <v>203521.3</v>
      </c>
      <c r="C103" s="44"/>
      <c r="D103" s="1">
        <f t="shared" si="2"/>
        <v>203521.3</v>
      </c>
      <c r="E103" s="44"/>
      <c r="F103" s="45"/>
    </row>
    <row r="104" spans="1:6" ht="15.75">
      <c r="A104" s="43" t="s">
        <v>33</v>
      </c>
      <c r="B104" s="46">
        <f>E24</f>
        <v>64716.75</v>
      </c>
      <c r="C104" s="44"/>
      <c r="D104" s="1">
        <f t="shared" si="2"/>
        <v>64716.75</v>
      </c>
      <c r="E104" s="44"/>
      <c r="F104" s="45"/>
    </row>
    <row r="105" spans="1:6" ht="15.75">
      <c r="A105" s="43" t="s">
        <v>34</v>
      </c>
      <c r="B105" s="1">
        <f>E25</f>
        <v>17782.16</v>
      </c>
      <c r="C105" s="44"/>
      <c r="D105" s="1">
        <f t="shared" si="2"/>
        <v>17782.16</v>
      </c>
      <c r="E105" s="44"/>
      <c r="F105" s="45"/>
    </row>
    <row r="106" spans="1:6" ht="15.75">
      <c r="A106" s="43" t="s">
        <v>35</v>
      </c>
      <c r="B106" s="1">
        <f>E26</f>
        <v>0</v>
      </c>
      <c r="C106" s="44"/>
      <c r="D106" s="1">
        <f t="shared" si="2"/>
        <v>0</v>
      </c>
      <c r="E106" s="5"/>
      <c r="F106" s="45"/>
    </row>
    <row r="107" spans="1:6" ht="15.75">
      <c r="A107" s="47" t="s">
        <v>67</v>
      </c>
      <c r="B107" s="48"/>
      <c r="C107" s="49"/>
      <c r="D107" s="1">
        <f t="shared" si="2"/>
        <v>0</v>
      </c>
      <c r="E107" s="50">
        <f>C107</f>
        <v>0</v>
      </c>
      <c r="F107" s="51"/>
    </row>
    <row r="108" spans="1:6" ht="15.75">
      <c r="A108" s="47" t="s">
        <v>68</v>
      </c>
      <c r="B108" s="48">
        <f>E42</f>
        <v>39900</v>
      </c>
      <c r="C108" s="49"/>
      <c r="D108" s="1">
        <f t="shared" si="2"/>
        <v>39900</v>
      </c>
      <c r="E108" s="50"/>
      <c r="F108" s="51"/>
    </row>
    <row r="109" spans="1:6" ht="21.75" customHeight="1" thickBot="1">
      <c r="A109" s="52" t="s">
        <v>70</v>
      </c>
      <c r="B109" s="53">
        <f>E44+E45+E46+E47+E48+E49+E50+E51+E52+E53+E54+E55+E56+E57+E58+E59+E60+E62+E63+E64+E65+E66+E67+E68+E69+E70+E71+E73</f>
        <v>0</v>
      </c>
      <c r="C109" s="54"/>
      <c r="D109" s="53">
        <f>B109</f>
        <v>0</v>
      </c>
      <c r="E109" s="54"/>
      <c r="F109" s="55"/>
    </row>
    <row r="110" spans="1:6" ht="15.75">
      <c r="A110" s="36"/>
      <c r="B110" s="23"/>
      <c r="C110" s="23"/>
      <c r="D110" s="23"/>
      <c r="E110" s="23"/>
      <c r="F110" s="23"/>
    </row>
    <row r="111" spans="1:6" ht="15.75">
      <c r="A111" s="56" t="s">
        <v>127</v>
      </c>
      <c r="B111" s="56"/>
      <c r="C111" s="56"/>
      <c r="D111" s="23"/>
      <c r="E111" s="23"/>
      <c r="F111" s="23"/>
    </row>
    <row r="112" spans="1:6" ht="15.75">
      <c r="A112" s="57" t="s">
        <v>141</v>
      </c>
      <c r="B112" s="23"/>
      <c r="C112" s="23"/>
      <c r="D112" s="23"/>
      <c r="E112" s="23"/>
      <c r="F112" s="23"/>
    </row>
    <row r="113" spans="1:6" ht="16.5" thickBot="1">
      <c r="A113" s="57" t="s">
        <v>36</v>
      </c>
      <c r="B113" s="23"/>
      <c r="C113" s="23"/>
      <c r="D113" s="23"/>
      <c r="E113" s="23"/>
      <c r="F113" s="23"/>
    </row>
    <row r="114" spans="1:6" ht="48" thickBot="1">
      <c r="A114" s="58" t="s">
        <v>24</v>
      </c>
      <c r="B114" s="59" t="s">
        <v>56</v>
      </c>
      <c r="C114" s="24" t="s">
        <v>57</v>
      </c>
      <c r="D114" s="23"/>
      <c r="E114" s="23"/>
      <c r="F114" s="23"/>
    </row>
    <row r="115" spans="1:6" s="63" customFormat="1" ht="15.75" customHeight="1" thickBot="1">
      <c r="A115" s="60" t="s">
        <v>37</v>
      </c>
      <c r="B115" s="61">
        <f>SUM(B116:B119)</f>
        <v>1608.75</v>
      </c>
      <c r="C115" s="61"/>
      <c r="D115" s="62"/>
      <c r="E115" s="62"/>
      <c r="F115" s="62"/>
    </row>
    <row r="116" spans="1:6" ht="16.5" thickBot="1">
      <c r="A116" s="25" t="s">
        <v>38</v>
      </c>
      <c r="B116" s="26">
        <v>1608.75</v>
      </c>
      <c r="C116" s="26"/>
      <c r="D116" s="23"/>
      <c r="E116" s="23"/>
      <c r="F116" s="23"/>
    </row>
    <row r="117" spans="1:6" ht="16.5" thickBot="1">
      <c r="A117" s="25" t="s">
        <v>39</v>
      </c>
      <c r="B117" s="26"/>
      <c r="C117" s="26"/>
      <c r="D117" s="23"/>
      <c r="E117" s="23"/>
      <c r="F117" s="23"/>
    </row>
    <row r="118" spans="1:6" ht="16.5" thickBot="1">
      <c r="A118" s="64" t="s">
        <v>64</v>
      </c>
      <c r="B118" s="26"/>
      <c r="C118" s="26"/>
      <c r="D118" s="23"/>
      <c r="E118" s="23"/>
      <c r="F118" s="23"/>
    </row>
    <row r="119" spans="1:6" ht="16.5" thickBot="1">
      <c r="A119" s="64" t="s">
        <v>66</v>
      </c>
      <c r="B119" s="26"/>
      <c r="C119" s="26"/>
      <c r="D119" s="23"/>
      <c r="E119" s="23"/>
      <c r="F119" s="23"/>
    </row>
    <row r="120" spans="1:6" s="63" customFormat="1" ht="16.5" thickBot="1">
      <c r="A120" s="60" t="s">
        <v>40</v>
      </c>
      <c r="B120" s="61">
        <f>SUM(B121:B125)</f>
        <v>0</v>
      </c>
      <c r="C120" s="61"/>
      <c r="D120" s="62"/>
      <c r="E120" s="62"/>
      <c r="F120" s="62"/>
    </row>
    <row r="121" spans="1:6" ht="16.5" thickBot="1">
      <c r="A121" s="25" t="s">
        <v>41</v>
      </c>
      <c r="B121" s="26"/>
      <c r="C121" s="26"/>
      <c r="D121" s="23"/>
      <c r="E121" s="23"/>
      <c r="F121" s="23"/>
    </row>
    <row r="122" spans="1:6" ht="16.5" thickBot="1">
      <c r="A122" s="25" t="s">
        <v>42</v>
      </c>
      <c r="B122" s="26"/>
      <c r="C122" s="26"/>
      <c r="D122" s="23"/>
      <c r="E122" s="23"/>
      <c r="F122" s="23"/>
    </row>
    <row r="123" spans="1:6" ht="16.5" thickBot="1">
      <c r="A123" s="25" t="s">
        <v>43</v>
      </c>
      <c r="B123" s="26"/>
      <c r="C123" s="26"/>
      <c r="D123" s="23"/>
      <c r="E123" s="23"/>
      <c r="F123" s="23"/>
    </row>
    <row r="124" spans="1:6" ht="16.5" thickBot="1">
      <c r="A124" s="64" t="s">
        <v>69</v>
      </c>
      <c r="B124" s="26"/>
      <c r="C124" s="26"/>
      <c r="D124" s="23"/>
      <c r="E124" s="23"/>
      <c r="F124" s="23"/>
    </row>
    <row r="125" spans="1:6" ht="16.5" thickBot="1">
      <c r="A125" s="64" t="s">
        <v>60</v>
      </c>
      <c r="B125" s="26"/>
      <c r="C125" s="26"/>
      <c r="D125" s="23"/>
      <c r="E125" s="23"/>
      <c r="F125" s="23"/>
    </row>
    <row r="126" spans="1:6" s="63" customFormat="1" ht="18" customHeight="1" thickBot="1">
      <c r="A126" s="60" t="s">
        <v>44</v>
      </c>
      <c r="B126" s="61"/>
      <c r="C126" s="65"/>
      <c r="D126" s="62"/>
      <c r="E126" s="62"/>
      <c r="F126" s="62"/>
    </row>
    <row r="127" spans="1:6" s="63" customFormat="1" ht="16.5" thickBot="1">
      <c r="A127" s="60" t="s">
        <v>45</v>
      </c>
      <c r="B127" s="61">
        <v>0</v>
      </c>
      <c r="C127" s="61">
        <v>0</v>
      </c>
      <c r="D127" s="62"/>
      <c r="E127" s="62"/>
      <c r="F127" s="62"/>
    </row>
    <row r="128" spans="1:6" s="63" customFormat="1" ht="15.75">
      <c r="A128" s="66"/>
      <c r="B128" s="66"/>
      <c r="C128" s="66"/>
      <c r="D128" s="62"/>
      <c r="E128" s="62"/>
      <c r="F128" s="62"/>
    </row>
    <row r="129" spans="1:6" ht="15.75">
      <c r="A129" s="119" t="s">
        <v>128</v>
      </c>
      <c r="B129" s="119"/>
      <c r="C129" s="119"/>
      <c r="D129" s="23"/>
      <c r="E129" s="23"/>
      <c r="F129" s="23"/>
    </row>
    <row r="130" spans="1:6" ht="16.5" thickBot="1">
      <c r="A130" s="36" t="s">
        <v>58</v>
      </c>
      <c r="B130" s="23"/>
      <c r="C130" s="23"/>
      <c r="D130" s="23"/>
      <c r="E130" s="23"/>
      <c r="F130" s="23"/>
    </row>
    <row r="131" spans="1:6" ht="16.5" thickBot="1">
      <c r="A131" s="113" t="s">
        <v>11</v>
      </c>
      <c r="B131" s="113" t="s">
        <v>55</v>
      </c>
      <c r="C131" s="115" t="s">
        <v>46</v>
      </c>
      <c r="D131" s="116"/>
      <c r="E131" s="117"/>
      <c r="F131" s="23"/>
    </row>
    <row r="132" spans="1:6" ht="46.5" customHeight="1" thickBot="1">
      <c r="A132" s="114"/>
      <c r="B132" s="114"/>
      <c r="C132" s="26" t="s">
        <v>12</v>
      </c>
      <c r="D132" s="26" t="s">
        <v>13</v>
      </c>
      <c r="E132" s="26" t="s">
        <v>14</v>
      </c>
      <c r="F132" s="23"/>
    </row>
    <row r="133" spans="1:6" ht="15.75">
      <c r="A133" s="37" t="s">
        <v>15</v>
      </c>
      <c r="B133" s="67"/>
      <c r="C133" s="38">
        <f>SUM(C134:C137)</f>
        <v>0</v>
      </c>
      <c r="D133" s="38">
        <f>SUM(D134:D137)</f>
        <v>0</v>
      </c>
      <c r="E133" s="38">
        <f>SUM(E134:E137)</f>
        <v>0</v>
      </c>
      <c r="F133" s="23"/>
    </row>
    <row r="134" spans="1:6" ht="15.75">
      <c r="A134" s="33" t="s">
        <v>47</v>
      </c>
      <c r="B134" s="68"/>
      <c r="C134" s="69"/>
      <c r="D134" s="69"/>
      <c r="E134" s="69"/>
      <c r="F134" s="23"/>
    </row>
    <row r="135" spans="1:6" ht="15.75">
      <c r="A135" s="31" t="s">
        <v>48</v>
      </c>
      <c r="B135" s="70"/>
      <c r="C135" s="71"/>
      <c r="D135" s="71"/>
      <c r="E135" s="71"/>
      <c r="F135" s="23"/>
    </row>
    <row r="136" spans="1:6" ht="15.75">
      <c r="A136" s="33" t="s">
        <v>49</v>
      </c>
      <c r="B136" s="68"/>
      <c r="C136" s="69"/>
      <c r="D136" s="69"/>
      <c r="E136" s="69"/>
      <c r="F136" s="23"/>
    </row>
    <row r="137" spans="1:6" ht="16.5" thickBot="1">
      <c r="A137" s="25" t="s">
        <v>50</v>
      </c>
      <c r="B137" s="26"/>
      <c r="C137" s="72"/>
      <c r="D137" s="72"/>
      <c r="E137" s="72"/>
      <c r="F137" s="23"/>
    </row>
    <row r="138" spans="1:6" ht="15.75">
      <c r="A138" s="20"/>
      <c r="B138" s="22"/>
      <c r="C138" s="22"/>
      <c r="D138" s="22"/>
      <c r="E138" s="22"/>
      <c r="F138" s="22"/>
    </row>
    <row r="139" spans="1:6" ht="31.5" customHeight="1">
      <c r="A139" s="122" t="s">
        <v>139</v>
      </c>
      <c r="B139" s="122"/>
      <c r="C139" s="73"/>
      <c r="D139" s="73"/>
      <c r="E139" s="73"/>
      <c r="F139" s="74"/>
    </row>
    <row r="140" spans="1:5" ht="15.75">
      <c r="A140" s="23" t="s">
        <v>140</v>
      </c>
      <c r="B140" s="23"/>
      <c r="C140" s="23"/>
      <c r="D140" s="23"/>
      <c r="E140" s="23"/>
    </row>
    <row r="141" spans="1:38" s="75" customFormat="1" ht="15.75">
      <c r="A141" s="23"/>
      <c r="B141" s="23"/>
      <c r="C141" s="23"/>
      <c r="D141" s="23"/>
      <c r="E141" s="23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</row>
    <row r="142" spans="1:38" s="75" customFormat="1" ht="15.75">
      <c r="A142" s="23" t="s">
        <v>71</v>
      </c>
      <c r="B142" s="23"/>
      <c r="C142" s="23"/>
      <c r="D142" s="23"/>
      <c r="E142" s="23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</row>
    <row r="143" spans="1:5" ht="15.75">
      <c r="A143" s="23"/>
      <c r="B143" s="23"/>
      <c r="C143" s="23"/>
      <c r="D143" s="23"/>
      <c r="E143" s="23"/>
    </row>
    <row r="144" spans="2:5" ht="15.75">
      <c r="B144" s="23"/>
      <c r="C144" s="23"/>
      <c r="D144" s="23"/>
      <c r="E144" s="23"/>
    </row>
  </sheetData>
  <sheetProtection/>
  <mergeCells count="27">
    <mergeCell ref="D1:F1"/>
    <mergeCell ref="A139:B139"/>
    <mergeCell ref="A77:E77"/>
    <mergeCell ref="A97:A98"/>
    <mergeCell ref="B97:C97"/>
    <mergeCell ref="D97:E97"/>
    <mergeCell ref="B86:B87"/>
    <mergeCell ref="C86:E86"/>
    <mergeCell ref="A86:A87"/>
    <mergeCell ref="A131:A132"/>
    <mergeCell ref="B131:B132"/>
    <mergeCell ref="C131:E131"/>
    <mergeCell ref="A129:C129"/>
    <mergeCell ref="D7:D8"/>
    <mergeCell ref="A7:A8"/>
    <mergeCell ref="B7:B8"/>
    <mergeCell ref="E7:E8"/>
    <mergeCell ref="A2:F2"/>
    <mergeCell ref="A3:F3"/>
    <mergeCell ref="A4:E4"/>
    <mergeCell ref="F97:F98"/>
    <mergeCell ref="A5:E5"/>
    <mergeCell ref="F7:F8"/>
    <mergeCell ref="A78:A79"/>
    <mergeCell ref="B78:B79"/>
    <mergeCell ref="C78:E78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47" max="5" man="1"/>
    <brk id="7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51"/>
  <sheetViews>
    <sheetView view="pageBreakPreview" zoomScaleNormal="8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7" sqref="B27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167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B10+B44</f>
        <v>14787811.86</v>
      </c>
      <c r="C9" s="84">
        <f>C10+C44</f>
        <v>11571785.95</v>
      </c>
      <c r="D9" s="84">
        <f>D10+D44</f>
        <v>11571785.95</v>
      </c>
      <c r="E9" s="84">
        <f>E10+E44</f>
        <v>1208587.55</v>
      </c>
      <c r="F9" s="84">
        <f>F10+F44</f>
        <v>12780373.499999998</v>
      </c>
    </row>
    <row r="10" spans="1:6" ht="29.25" customHeight="1">
      <c r="A10" s="80" t="s">
        <v>90</v>
      </c>
      <c r="B10" s="3">
        <f>B11+B21+B33+B40+B43</f>
        <v>14628311.86</v>
      </c>
      <c r="C10" s="3">
        <f>C11+C21+C33+C40+C43</f>
        <v>11452085.95</v>
      </c>
      <c r="D10" s="3">
        <f>D11+D21+D33+D40+D43</f>
        <v>11452085.95</v>
      </c>
      <c r="E10" s="3">
        <f>E11+E21+E33+E40+E43</f>
        <v>1168787.55</v>
      </c>
      <c r="F10" s="3">
        <f>F11+F21+F33+F40+F43</f>
        <v>12620873.499999998</v>
      </c>
    </row>
    <row r="11" spans="1:6" ht="94.5">
      <c r="A11" s="6" t="s">
        <v>142</v>
      </c>
      <c r="B11" s="3">
        <f>B12+B18</f>
        <v>10967300</v>
      </c>
      <c r="C11" s="3">
        <f>C12+C18</f>
        <v>8636851</v>
      </c>
      <c r="D11" s="3">
        <f>D12+D18</f>
        <v>8636851</v>
      </c>
      <c r="E11" s="3">
        <f>E12+E18</f>
        <v>981786</v>
      </c>
      <c r="F11" s="3">
        <f>F12+F18</f>
        <v>9618637</v>
      </c>
    </row>
    <row r="12" spans="1:6" ht="15.75">
      <c r="A12" s="6" t="s">
        <v>93</v>
      </c>
      <c r="B12" s="3">
        <f>SUM(B13:B17)</f>
        <v>10870400</v>
      </c>
      <c r="C12" s="3">
        <f>SUM(C13:C17)</f>
        <v>8595151</v>
      </c>
      <c r="D12" s="3">
        <f>SUM(D13:D17)</f>
        <v>8595151</v>
      </c>
      <c r="E12" s="3">
        <f>SUM(E13:E17)</f>
        <v>972586</v>
      </c>
      <c r="F12" s="3">
        <f>SUM(F13:F17)</f>
        <v>9567737</v>
      </c>
    </row>
    <row r="13" spans="1:8" ht="18" customHeight="1">
      <c r="A13" s="11" t="s">
        <v>78</v>
      </c>
      <c r="B13" s="77">
        <v>8588200</v>
      </c>
      <c r="C13" s="77">
        <v>4207851</v>
      </c>
      <c r="D13" s="77">
        <v>4207851</v>
      </c>
      <c r="E13" s="77">
        <v>573815</v>
      </c>
      <c r="F13" s="77">
        <f>C13+E13</f>
        <v>4781666</v>
      </c>
      <c r="G13" s="101"/>
      <c r="H13" s="74"/>
    </row>
    <row r="14" spans="1:8" ht="18" customHeight="1">
      <c r="A14" s="11" t="s">
        <v>157</v>
      </c>
      <c r="B14" s="77"/>
      <c r="C14" s="77">
        <v>1366300</v>
      </c>
      <c r="D14" s="77">
        <v>1366300</v>
      </c>
      <c r="E14" s="77"/>
      <c r="F14" s="77">
        <f>C14+E14</f>
        <v>1366300</v>
      </c>
      <c r="G14" s="101"/>
      <c r="H14" s="74"/>
    </row>
    <row r="15" spans="1:8" ht="15.75">
      <c r="A15" s="8" t="s">
        <v>79</v>
      </c>
      <c r="B15" s="77"/>
      <c r="C15" s="77">
        <v>1017000</v>
      </c>
      <c r="D15" s="77">
        <v>1017000</v>
      </c>
      <c r="E15" s="77">
        <v>180000</v>
      </c>
      <c r="F15" s="77">
        <f>C15+E15</f>
        <v>1197000</v>
      </c>
      <c r="G15" s="101"/>
      <c r="H15" s="74"/>
    </row>
    <row r="16" spans="1:8" ht="15.75">
      <c r="A16" s="8" t="s">
        <v>80</v>
      </c>
      <c r="B16" s="77">
        <v>2282200</v>
      </c>
      <c r="C16" s="77">
        <v>1659955</v>
      </c>
      <c r="D16" s="77">
        <v>1659955</v>
      </c>
      <c r="E16" s="77">
        <v>218771</v>
      </c>
      <c r="F16" s="77">
        <f>C16+E16</f>
        <v>1878726</v>
      </c>
      <c r="G16" s="101"/>
      <c r="H16" s="74"/>
    </row>
    <row r="17" spans="1:8" ht="15.75">
      <c r="A17" s="8" t="s">
        <v>156</v>
      </c>
      <c r="B17" s="77"/>
      <c r="C17" s="77">
        <v>344045</v>
      </c>
      <c r="D17" s="77">
        <v>344045</v>
      </c>
      <c r="E17" s="77"/>
      <c r="F17" s="77">
        <f>C17+E17</f>
        <v>344045</v>
      </c>
      <c r="G17" s="101"/>
      <c r="H17" s="74"/>
    </row>
    <row r="18" spans="1:8" ht="17.25" customHeight="1">
      <c r="A18" s="11" t="s">
        <v>94</v>
      </c>
      <c r="B18" s="3">
        <f>B19+B20</f>
        <v>96900</v>
      </c>
      <c r="C18" s="3">
        <f>C19+C20</f>
        <v>41700</v>
      </c>
      <c r="D18" s="3">
        <f>D19+D20</f>
        <v>41700</v>
      </c>
      <c r="E18" s="3">
        <f>E19+E20</f>
        <v>9200</v>
      </c>
      <c r="F18" s="3">
        <f>F19+F20</f>
        <v>50900</v>
      </c>
      <c r="G18" s="101"/>
      <c r="H18" s="74"/>
    </row>
    <row r="19" spans="1:8" ht="15.75">
      <c r="A19" s="8" t="s">
        <v>61</v>
      </c>
      <c r="B19" s="1">
        <v>68900</v>
      </c>
      <c r="C19" s="1">
        <v>29900</v>
      </c>
      <c r="D19" s="1">
        <v>29900</v>
      </c>
      <c r="E19" s="1">
        <v>5800</v>
      </c>
      <c r="F19" s="1">
        <f>C19+E19</f>
        <v>35700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11800</v>
      </c>
      <c r="D20" s="1">
        <v>11800</v>
      </c>
      <c r="E20" s="1">
        <v>3400</v>
      </c>
      <c r="F20" s="1">
        <f>C20+E20</f>
        <v>15200</v>
      </c>
    </row>
    <row r="21" spans="1:6" ht="63">
      <c r="A21" s="12" t="s">
        <v>91</v>
      </c>
      <c r="B21" s="3">
        <f>B22+B23+B24+B25+B26+B27+B28+B29+B30+B31+B32</f>
        <v>3084400</v>
      </c>
      <c r="C21" s="3">
        <f>C22+C23+C24+C25+C26+C27+C28+C29+C30+C31+C32</f>
        <v>2355632.76</v>
      </c>
      <c r="D21" s="3">
        <f>D22+D23+D24+D25+D26+D27+D28+D29+D30+D31+D32</f>
        <v>2355632.76</v>
      </c>
      <c r="E21" s="3">
        <f>E22+E23+E24+E25+E26+E27+E28+E29+E30+E31+E32</f>
        <v>149813.25999999998</v>
      </c>
      <c r="F21" s="3">
        <f>F22+F23+F24+F25+F26+F27+F28+F29+F30+F31+F32</f>
        <v>2505446.02</v>
      </c>
    </row>
    <row r="22" spans="1:6" ht="15.75">
      <c r="A22" s="8" t="s">
        <v>84</v>
      </c>
      <c r="B22" s="77">
        <v>1011500</v>
      </c>
      <c r="C22" s="77">
        <v>454200</v>
      </c>
      <c r="D22" s="77">
        <v>454200</v>
      </c>
      <c r="E22" s="77">
        <v>44100</v>
      </c>
      <c r="F22" s="77">
        <f aca="true" t="shared" si="0" ref="F22:F32">C22+E22</f>
        <v>498300</v>
      </c>
    </row>
    <row r="23" spans="1:6" ht="15.75">
      <c r="A23" s="11" t="s">
        <v>157</v>
      </c>
      <c r="B23" s="77"/>
      <c r="C23" s="77">
        <v>74500</v>
      </c>
      <c r="D23" s="77">
        <v>74500</v>
      </c>
      <c r="E23" s="77"/>
      <c r="F23" s="77">
        <f t="shared" si="0"/>
        <v>74500</v>
      </c>
    </row>
    <row r="24" spans="1:6" ht="15.75">
      <c r="A24" s="11" t="s">
        <v>85</v>
      </c>
      <c r="B24" s="77"/>
      <c r="C24" s="77">
        <v>260000</v>
      </c>
      <c r="D24" s="77">
        <v>260000</v>
      </c>
      <c r="E24" s="77">
        <v>20000</v>
      </c>
      <c r="F24" s="77">
        <f t="shared" si="0"/>
        <v>280000</v>
      </c>
    </row>
    <row r="25" spans="1:6" ht="15.75">
      <c r="A25" s="11" t="s">
        <v>81</v>
      </c>
      <c r="B25" s="77">
        <v>305500</v>
      </c>
      <c r="C25" s="77">
        <v>254200</v>
      </c>
      <c r="D25" s="77">
        <v>254200</v>
      </c>
      <c r="E25" s="77">
        <v>17100</v>
      </c>
      <c r="F25" s="77">
        <f t="shared" si="0"/>
        <v>271300</v>
      </c>
    </row>
    <row r="26" spans="1:6" ht="15.75">
      <c r="A26" s="8" t="s">
        <v>156</v>
      </c>
      <c r="B26" s="77"/>
      <c r="C26" s="77"/>
      <c r="D26" s="77"/>
      <c r="E26" s="77"/>
      <c r="F26" s="77">
        <f t="shared" si="0"/>
        <v>0</v>
      </c>
    </row>
    <row r="27" spans="1:6" ht="15.75">
      <c r="A27" s="94" t="s">
        <v>134</v>
      </c>
      <c r="B27" s="14">
        <v>1112300</v>
      </c>
      <c r="C27" s="14">
        <v>893797.18</v>
      </c>
      <c r="D27" s="14">
        <v>893797.18</v>
      </c>
      <c r="E27" s="14"/>
      <c r="F27" s="77">
        <f t="shared" si="0"/>
        <v>893797.18</v>
      </c>
    </row>
    <row r="28" spans="1:6" ht="15.75">
      <c r="A28" s="94" t="s">
        <v>130</v>
      </c>
      <c r="B28" s="1">
        <v>422000</v>
      </c>
      <c r="C28" s="1">
        <v>289358.8</v>
      </c>
      <c r="D28" s="1">
        <v>289358.8</v>
      </c>
      <c r="E28" s="1">
        <v>34785.18</v>
      </c>
      <c r="F28" s="77">
        <f t="shared" si="0"/>
        <v>324143.98</v>
      </c>
    </row>
    <row r="29" spans="1:6" ht="15.75">
      <c r="A29" s="94" t="s">
        <v>131</v>
      </c>
      <c r="B29" s="1">
        <v>86300</v>
      </c>
      <c r="C29" s="1">
        <v>44623.94</v>
      </c>
      <c r="D29" s="1">
        <v>44623.94</v>
      </c>
      <c r="E29" s="1">
        <v>24552.42</v>
      </c>
      <c r="F29" s="77">
        <f t="shared" si="0"/>
        <v>69176.36</v>
      </c>
    </row>
    <row r="30" spans="1:6" ht="15.75">
      <c r="A30" s="8" t="s">
        <v>74</v>
      </c>
      <c r="B30" s="1">
        <v>28900</v>
      </c>
      <c r="C30" s="1">
        <v>18681</v>
      </c>
      <c r="D30" s="1">
        <v>18681</v>
      </c>
      <c r="E30" s="1">
        <v>2500</v>
      </c>
      <c r="F30" s="77">
        <f t="shared" si="0"/>
        <v>21181</v>
      </c>
    </row>
    <row r="31" spans="1:6" ht="15.75">
      <c r="A31" s="8" t="s">
        <v>75</v>
      </c>
      <c r="B31" s="1">
        <v>13000</v>
      </c>
      <c r="C31" s="1"/>
      <c r="D31" s="1"/>
      <c r="E31" s="1"/>
      <c r="F31" s="77">
        <f t="shared" si="0"/>
        <v>0</v>
      </c>
    </row>
    <row r="32" spans="1:6" ht="15.75">
      <c r="A32" s="8" t="s">
        <v>147</v>
      </c>
      <c r="B32" s="1">
        <v>104900</v>
      </c>
      <c r="C32" s="1">
        <v>66271.84</v>
      </c>
      <c r="D32" s="1">
        <v>66271.84</v>
      </c>
      <c r="E32" s="1">
        <v>6775.66</v>
      </c>
      <c r="F32" s="77">
        <f t="shared" si="0"/>
        <v>73047.5</v>
      </c>
    </row>
    <row r="33" spans="1:6" ht="49.5" customHeight="1">
      <c r="A33" s="12" t="s">
        <v>95</v>
      </c>
      <c r="B33" s="78">
        <f>B34+B35+B36+B37+B38+B39</f>
        <v>178400</v>
      </c>
      <c r="C33" s="78">
        <f>C34+C35+C36+C37+C38+C39</f>
        <v>128891.75</v>
      </c>
      <c r="D33" s="78">
        <f>D34+D35+D36+D37+D38+D39</f>
        <v>128891.75</v>
      </c>
      <c r="E33" s="78">
        <f>E34+E35+E36+E37+E38+E39</f>
        <v>15624</v>
      </c>
      <c r="F33" s="78">
        <f>F34+F35+F36+F37+F38+F39</f>
        <v>144515.75</v>
      </c>
    </row>
    <row r="34" spans="1:6" ht="15.75">
      <c r="A34" s="11" t="s">
        <v>82</v>
      </c>
      <c r="B34" s="77">
        <v>137000</v>
      </c>
      <c r="C34" s="77">
        <v>62836.2</v>
      </c>
      <c r="D34" s="77">
        <v>62836.2</v>
      </c>
      <c r="E34" s="77">
        <v>9000</v>
      </c>
      <c r="F34" s="77">
        <f aca="true" t="shared" si="1" ref="F34:F39">C34+E34</f>
        <v>71836.2</v>
      </c>
    </row>
    <row r="35" spans="1:6" ht="15.75">
      <c r="A35" s="8" t="s">
        <v>77</v>
      </c>
      <c r="B35" s="77"/>
      <c r="C35" s="77">
        <v>34955.55</v>
      </c>
      <c r="D35" s="77">
        <v>34955.55</v>
      </c>
      <c r="E35" s="77">
        <v>3000</v>
      </c>
      <c r="F35" s="77">
        <f t="shared" si="1"/>
        <v>37955.55</v>
      </c>
    </row>
    <row r="36" spans="1:6" ht="15.75">
      <c r="A36" s="11" t="s">
        <v>83</v>
      </c>
      <c r="B36" s="77">
        <v>41400</v>
      </c>
      <c r="C36" s="77">
        <v>31100</v>
      </c>
      <c r="D36" s="77">
        <v>31100</v>
      </c>
      <c r="E36" s="77">
        <v>3624</v>
      </c>
      <c r="F36" s="77">
        <f t="shared" si="1"/>
        <v>34724</v>
      </c>
    </row>
    <row r="37" spans="1:6" ht="15.75">
      <c r="A37" s="94" t="s">
        <v>129</v>
      </c>
      <c r="B37" s="77"/>
      <c r="C37" s="77"/>
      <c r="D37" s="77"/>
      <c r="E37" s="77"/>
      <c r="F37" s="77">
        <f t="shared" si="1"/>
        <v>0</v>
      </c>
    </row>
    <row r="38" spans="1:6" ht="15.75">
      <c r="A38" s="94" t="s">
        <v>130</v>
      </c>
      <c r="B38" s="77"/>
      <c r="C38" s="77"/>
      <c r="D38" s="77"/>
      <c r="E38" s="77"/>
      <c r="F38" s="77">
        <f t="shared" si="1"/>
        <v>0</v>
      </c>
    </row>
    <row r="39" spans="1:6" ht="15.75">
      <c r="A39" s="94" t="s">
        <v>131</v>
      </c>
      <c r="B39" s="77"/>
      <c r="C39" s="77"/>
      <c r="D39" s="77"/>
      <c r="E39" s="77"/>
      <c r="F39" s="77">
        <f t="shared" si="1"/>
        <v>0</v>
      </c>
    </row>
    <row r="40" spans="1:6" ht="31.5">
      <c r="A40" s="6" t="s">
        <v>87</v>
      </c>
      <c r="B40" s="3">
        <f>B41+B42</f>
        <v>256300</v>
      </c>
      <c r="C40" s="3">
        <f>C41+C42</f>
        <v>188798.58</v>
      </c>
      <c r="D40" s="3">
        <f>D41+D42</f>
        <v>188798.58</v>
      </c>
      <c r="E40" s="3">
        <f>E41+E42</f>
        <v>21564.29</v>
      </c>
      <c r="F40" s="3">
        <f>F41+F42</f>
        <v>210362.87</v>
      </c>
    </row>
    <row r="41" spans="1:6" ht="17.25" customHeight="1">
      <c r="A41" s="8" t="s">
        <v>5</v>
      </c>
      <c r="B41" s="1">
        <v>198400</v>
      </c>
      <c r="C41" s="1">
        <v>145298.58</v>
      </c>
      <c r="D41" s="1">
        <v>145298.58</v>
      </c>
      <c r="E41" s="1">
        <v>16278.28</v>
      </c>
      <c r="F41" s="1">
        <f>C41+E41</f>
        <v>161576.86</v>
      </c>
    </row>
    <row r="42" spans="1:6" ht="15" customHeight="1">
      <c r="A42" s="8" t="s">
        <v>6</v>
      </c>
      <c r="B42" s="1">
        <v>57900</v>
      </c>
      <c r="C42" s="1">
        <v>43500</v>
      </c>
      <c r="D42" s="1">
        <v>43500</v>
      </c>
      <c r="E42" s="1">
        <v>5286.01</v>
      </c>
      <c r="F42" s="1">
        <f>C42+E42</f>
        <v>48786.01</v>
      </c>
    </row>
    <row r="43" spans="1:6" ht="34.5" customHeight="1">
      <c r="A43" s="6" t="s">
        <v>88</v>
      </c>
      <c r="B43" s="3">
        <v>141911.86</v>
      </c>
      <c r="C43" s="15">
        <v>141911.86</v>
      </c>
      <c r="D43" s="15">
        <v>141911.86</v>
      </c>
      <c r="E43" s="15"/>
      <c r="F43" s="1">
        <f>C43+E43</f>
        <v>141911.86</v>
      </c>
    </row>
    <row r="44" spans="1:6" ht="25.5" customHeight="1">
      <c r="A44" s="81" t="s">
        <v>96</v>
      </c>
      <c r="B44" s="3">
        <f>B45</f>
        <v>159500</v>
      </c>
      <c r="C44" s="3">
        <f>C45</f>
        <v>119700</v>
      </c>
      <c r="D44" s="3">
        <f>D45</f>
        <v>119700</v>
      </c>
      <c r="E44" s="3">
        <f>E45</f>
        <v>39800</v>
      </c>
      <c r="F44" s="3">
        <f>F45</f>
        <v>159500</v>
      </c>
    </row>
    <row r="45" spans="1:6" ht="51.75" customHeight="1">
      <c r="A45" s="82" t="s">
        <v>132</v>
      </c>
      <c r="B45" s="3">
        <f>SUM(B46:B46)</f>
        <v>159500</v>
      </c>
      <c r="C45" s="3">
        <f>SUM(C46:C46)</f>
        <v>119700</v>
      </c>
      <c r="D45" s="3">
        <f>SUM(D46:D46)</f>
        <v>119700</v>
      </c>
      <c r="E45" s="3">
        <f>SUM(E46:E46)</f>
        <v>39800</v>
      </c>
      <c r="F45" s="3">
        <f>SUM(F46:F46)</f>
        <v>159500</v>
      </c>
    </row>
    <row r="46" spans="1:6" ht="15.75" customHeight="1" thickBot="1">
      <c r="A46" s="83" t="s">
        <v>4</v>
      </c>
      <c r="B46" s="1">
        <v>159500</v>
      </c>
      <c r="C46" s="1">
        <v>119700</v>
      </c>
      <c r="D46" s="1">
        <v>119700</v>
      </c>
      <c r="E46" s="1">
        <v>39800</v>
      </c>
      <c r="F46" s="1">
        <f>C46+E46</f>
        <v>159500</v>
      </c>
    </row>
    <row r="47" spans="1:6" ht="30" customHeight="1">
      <c r="A47" s="16" t="s">
        <v>133</v>
      </c>
      <c r="B47" s="17">
        <f>SUM(B48:B65)+B75</f>
        <v>686000</v>
      </c>
      <c r="C47" s="17">
        <f>SUM(C48:C65)+C75</f>
        <v>341908</v>
      </c>
      <c r="D47" s="17">
        <f>SUM(D48:D65)+D75</f>
        <v>339308</v>
      </c>
      <c r="E47" s="17">
        <f>SUM(E48:E65)+E75</f>
        <v>311800</v>
      </c>
      <c r="F47" s="17">
        <f>SUM(F48:F65)+F75</f>
        <v>653708</v>
      </c>
    </row>
    <row r="48" spans="1:6" ht="30" customHeight="1">
      <c r="A48" s="86" t="s">
        <v>108</v>
      </c>
      <c r="B48" s="3"/>
      <c r="C48" s="3"/>
      <c r="D48" s="3"/>
      <c r="E48" s="3"/>
      <c r="F48" s="3"/>
    </row>
    <row r="49" spans="1:6" ht="47.25">
      <c r="A49" s="4" t="s">
        <v>122</v>
      </c>
      <c r="B49" s="3">
        <v>52800</v>
      </c>
      <c r="C49" s="3">
        <v>33800</v>
      </c>
      <c r="D49" s="3">
        <v>33750</v>
      </c>
      <c r="E49" s="3">
        <v>6000</v>
      </c>
      <c r="F49" s="3">
        <f>C49+E49</f>
        <v>39800</v>
      </c>
    </row>
    <row r="50" spans="1:6" ht="79.5" customHeight="1">
      <c r="A50" s="6" t="s">
        <v>97</v>
      </c>
      <c r="B50" s="1">
        <v>183200</v>
      </c>
      <c r="C50" s="1">
        <v>183200</v>
      </c>
      <c r="D50" s="1">
        <v>183200</v>
      </c>
      <c r="E50" s="1"/>
      <c r="F50" s="3">
        <f>C50+E50</f>
        <v>183200</v>
      </c>
    </row>
    <row r="51" spans="1:6" ht="47.25">
      <c r="A51" s="6" t="s">
        <v>104</v>
      </c>
      <c r="B51" s="1">
        <v>23700</v>
      </c>
      <c r="C51" s="1">
        <v>15400</v>
      </c>
      <c r="D51" s="1">
        <v>15400</v>
      </c>
      <c r="E51" s="1">
        <v>5400</v>
      </c>
      <c r="F51" s="3">
        <f>C51+E51</f>
        <v>20800</v>
      </c>
    </row>
    <row r="52" spans="1:6" ht="18" customHeight="1">
      <c r="A52" s="7" t="s">
        <v>99</v>
      </c>
      <c r="B52" s="1"/>
      <c r="C52" s="1"/>
      <c r="D52" s="1"/>
      <c r="E52" s="1"/>
      <c r="F52" s="1"/>
    </row>
    <row r="53" spans="1:6" ht="18" customHeight="1">
      <c r="A53" s="7" t="s">
        <v>98</v>
      </c>
      <c r="B53" s="1"/>
      <c r="C53" s="1"/>
      <c r="D53" s="1"/>
      <c r="E53" s="1"/>
      <c r="F53" s="1"/>
    </row>
    <row r="54" spans="1:6" ht="32.25" customHeight="1">
      <c r="A54" s="85" t="s">
        <v>100</v>
      </c>
      <c r="B54" s="1">
        <v>45000</v>
      </c>
      <c r="C54" s="1">
        <v>20000</v>
      </c>
      <c r="D54" s="1">
        <v>20000</v>
      </c>
      <c r="E54" s="1">
        <v>25000</v>
      </c>
      <c r="F54" s="1">
        <f aca="true" t="shared" si="2" ref="F54:F64">C54+E54</f>
        <v>45000</v>
      </c>
    </row>
    <row r="55" spans="1:6" ht="34.5" customHeight="1">
      <c r="A55" s="85" t="s">
        <v>101</v>
      </c>
      <c r="B55" s="1">
        <v>200000</v>
      </c>
      <c r="C55" s="1"/>
      <c r="D55" s="1"/>
      <c r="E55" s="1">
        <v>200000</v>
      </c>
      <c r="F55" s="1">
        <f t="shared" si="2"/>
        <v>200000</v>
      </c>
    </row>
    <row r="56" spans="1:6" ht="25.5" customHeight="1">
      <c r="A56" s="85" t="s">
        <v>101</v>
      </c>
      <c r="B56" s="1"/>
      <c r="C56" s="1"/>
      <c r="D56" s="1"/>
      <c r="E56" s="1"/>
      <c r="F56" s="1">
        <f t="shared" si="2"/>
        <v>0</v>
      </c>
    </row>
    <row r="57" spans="1:6" ht="33.75" customHeight="1">
      <c r="A57" s="85" t="s">
        <v>102</v>
      </c>
      <c r="B57" s="1">
        <v>18500</v>
      </c>
      <c r="C57" s="1">
        <v>10340</v>
      </c>
      <c r="D57" s="1">
        <v>7790</v>
      </c>
      <c r="E57" s="1"/>
      <c r="F57" s="1">
        <f t="shared" si="2"/>
        <v>10340</v>
      </c>
    </row>
    <row r="58" spans="1:6" ht="33.75" customHeight="1">
      <c r="A58" s="85" t="s">
        <v>103</v>
      </c>
      <c r="B58" s="1">
        <v>61600</v>
      </c>
      <c r="C58" s="1">
        <v>47968</v>
      </c>
      <c r="D58" s="1">
        <v>47968</v>
      </c>
      <c r="E58" s="1">
        <v>5400</v>
      </c>
      <c r="F58" s="1">
        <f t="shared" si="2"/>
        <v>53368</v>
      </c>
    </row>
    <row r="59" spans="1:6" ht="52.5" customHeight="1">
      <c r="A59" s="85" t="s">
        <v>105</v>
      </c>
      <c r="B59" s="1">
        <v>5000</v>
      </c>
      <c r="C59" s="1">
        <v>5000</v>
      </c>
      <c r="D59" s="1">
        <v>5000</v>
      </c>
      <c r="E59" s="1"/>
      <c r="F59" s="1">
        <f t="shared" si="2"/>
        <v>5000</v>
      </c>
    </row>
    <row r="60" spans="1:6" ht="47.25" customHeight="1">
      <c r="A60" s="85" t="s">
        <v>106</v>
      </c>
      <c r="B60" s="1">
        <v>100</v>
      </c>
      <c r="C60" s="1">
        <v>100</v>
      </c>
      <c r="D60" s="1">
        <v>100</v>
      </c>
      <c r="E60" s="1"/>
      <c r="F60" s="1">
        <f t="shared" si="2"/>
        <v>100</v>
      </c>
    </row>
    <row r="61" spans="1:6" ht="47.25">
      <c r="A61" s="85" t="s">
        <v>107</v>
      </c>
      <c r="B61" s="1"/>
      <c r="C61" s="1"/>
      <c r="D61" s="1"/>
      <c r="E61" s="1"/>
      <c r="F61" s="1">
        <f t="shared" si="2"/>
        <v>0</v>
      </c>
    </row>
    <row r="62" spans="1:6" ht="15.75">
      <c r="A62" s="85" t="s">
        <v>174</v>
      </c>
      <c r="B62" s="1">
        <v>26100</v>
      </c>
      <c r="C62" s="1">
        <v>26100</v>
      </c>
      <c r="D62" s="1">
        <v>26100</v>
      </c>
      <c r="E62" s="1"/>
      <c r="F62" s="1">
        <f t="shared" si="2"/>
        <v>26100</v>
      </c>
    </row>
    <row r="63" spans="1:6" ht="22.5" customHeight="1">
      <c r="A63" s="6" t="s">
        <v>109</v>
      </c>
      <c r="B63" s="1"/>
      <c r="C63" s="1"/>
      <c r="D63" s="1"/>
      <c r="E63" s="1"/>
      <c r="F63" s="1">
        <f t="shared" si="2"/>
        <v>0</v>
      </c>
    </row>
    <row r="64" spans="1:6" ht="22.5" customHeight="1">
      <c r="A64" s="6" t="s">
        <v>110</v>
      </c>
      <c r="B64" s="1"/>
      <c r="C64" s="1"/>
      <c r="D64" s="1"/>
      <c r="E64" s="1"/>
      <c r="F64" s="1">
        <f t="shared" si="2"/>
        <v>0</v>
      </c>
    </row>
    <row r="65" spans="1:6" ht="51.75" customHeight="1">
      <c r="A65" s="6" t="s">
        <v>111</v>
      </c>
      <c r="B65" s="3">
        <f>SUM(B66:B74)</f>
        <v>70000</v>
      </c>
      <c r="C65" s="3">
        <f>SUM(C66:C74)</f>
        <v>0</v>
      </c>
      <c r="D65" s="3">
        <f>SUM(D66:D74)</f>
        <v>0</v>
      </c>
      <c r="E65" s="3">
        <f>SUM(E66:E74)</f>
        <v>70000</v>
      </c>
      <c r="F65" s="3">
        <f>SUM(F66:F74)</f>
        <v>70000</v>
      </c>
    </row>
    <row r="66" spans="1:6" ht="38.25">
      <c r="A66" s="87" t="s">
        <v>112</v>
      </c>
      <c r="B66" s="3"/>
      <c r="C66" s="3"/>
      <c r="D66" s="3"/>
      <c r="E66" s="3"/>
      <c r="F66" s="3"/>
    </row>
    <row r="67" spans="1:6" ht="25.5">
      <c r="A67" s="87" t="s">
        <v>113</v>
      </c>
      <c r="B67" s="3"/>
      <c r="C67" s="3"/>
      <c r="D67" s="3"/>
      <c r="E67" s="3"/>
      <c r="F67" s="3"/>
    </row>
    <row r="68" spans="1:6" ht="25.5">
      <c r="A68" s="87" t="s">
        <v>114</v>
      </c>
      <c r="B68" s="3"/>
      <c r="C68" s="3"/>
      <c r="D68" s="3"/>
      <c r="E68" s="3"/>
      <c r="F68" s="3"/>
    </row>
    <row r="69" spans="1:6" ht="83.25" customHeight="1">
      <c r="A69" s="95" t="s">
        <v>143</v>
      </c>
      <c r="B69" s="3"/>
      <c r="C69" s="3"/>
      <c r="D69" s="3"/>
      <c r="E69" s="3"/>
      <c r="F69" s="3"/>
    </row>
    <row r="70" spans="1:6" ht="25.5">
      <c r="A70" s="87" t="s">
        <v>116</v>
      </c>
      <c r="B70" s="3"/>
      <c r="C70" s="3"/>
      <c r="D70" s="3"/>
      <c r="E70" s="3"/>
      <c r="F70" s="3"/>
    </row>
    <row r="71" spans="1:6" ht="25.5">
      <c r="A71" s="87" t="s">
        <v>117</v>
      </c>
      <c r="B71" s="3">
        <v>70000</v>
      </c>
      <c r="C71" s="3"/>
      <c r="D71" s="3"/>
      <c r="E71" s="3">
        <v>70000</v>
      </c>
      <c r="F71" s="3">
        <f>C71+E71</f>
        <v>70000</v>
      </c>
    </row>
    <row r="72" spans="1:6" ht="27" customHeight="1">
      <c r="A72" s="88" t="s">
        <v>118</v>
      </c>
      <c r="B72" s="3"/>
      <c r="C72" s="3"/>
      <c r="D72" s="3"/>
      <c r="E72" s="3"/>
      <c r="F72" s="3"/>
    </row>
    <row r="73" spans="1:6" ht="25.5">
      <c r="A73" s="88" t="s">
        <v>119</v>
      </c>
      <c r="B73" s="3"/>
      <c r="C73" s="3"/>
      <c r="D73" s="3"/>
      <c r="E73" s="3"/>
      <c r="F73" s="3"/>
    </row>
    <row r="74" spans="1:6" ht="25.5">
      <c r="A74" s="87" t="s">
        <v>120</v>
      </c>
      <c r="B74" s="3"/>
      <c r="C74" s="3"/>
      <c r="D74" s="3"/>
      <c r="E74" s="3"/>
      <c r="F74" s="3"/>
    </row>
    <row r="75" spans="1:6" ht="28.5" customHeight="1" thickBot="1">
      <c r="A75" s="89" t="s">
        <v>121</v>
      </c>
      <c r="B75" s="48"/>
      <c r="C75" s="48"/>
      <c r="D75" s="48"/>
      <c r="E75" s="48"/>
      <c r="F75" s="48"/>
    </row>
    <row r="76" spans="1:6" ht="28.5" customHeight="1">
      <c r="A76" s="92" t="s">
        <v>123</v>
      </c>
      <c r="B76" s="93">
        <f>B77</f>
        <v>0</v>
      </c>
      <c r="C76" s="93">
        <f>C77</f>
        <v>0</v>
      </c>
      <c r="D76" s="93">
        <f>D77</f>
        <v>0</v>
      </c>
      <c r="E76" s="93">
        <f>E77</f>
        <v>0</v>
      </c>
      <c r="F76" s="93">
        <f>F77</f>
        <v>0</v>
      </c>
    </row>
    <row r="77" spans="1:6" ht="51.75" customHeight="1" thickBot="1">
      <c r="A77" s="91" t="s">
        <v>124</v>
      </c>
      <c r="B77" s="90"/>
      <c r="C77" s="90"/>
      <c r="D77" s="90"/>
      <c r="E77" s="90"/>
      <c r="F77" s="90"/>
    </row>
    <row r="78" spans="1:6" ht="16.5" thickBot="1">
      <c r="A78" s="18" t="s">
        <v>3</v>
      </c>
      <c r="B78" s="19">
        <f>B76+B47+B9</f>
        <v>15473811.86</v>
      </c>
      <c r="C78" s="19">
        <f>C76+C47+C9</f>
        <v>11913693.95</v>
      </c>
      <c r="D78" s="19">
        <f>D76+D47+D9</f>
        <v>11911093.95</v>
      </c>
      <c r="E78" s="19">
        <f>E76+E47+E9</f>
        <v>1520387.55</v>
      </c>
      <c r="F78" s="19">
        <f>F76+F47+F9</f>
        <v>13434081.499999998</v>
      </c>
    </row>
    <row r="79" spans="1:6" ht="15.75">
      <c r="A79" s="20"/>
      <c r="B79" s="21"/>
      <c r="C79" s="21"/>
      <c r="D79" s="21"/>
      <c r="E79" s="21"/>
      <c r="F79" s="21"/>
    </row>
    <row r="80" spans="1:6" ht="15.75">
      <c r="A80" s="20" t="s">
        <v>154</v>
      </c>
      <c r="B80" s="22"/>
      <c r="C80" s="22"/>
      <c r="D80" s="22"/>
      <c r="E80" s="22"/>
      <c r="F80" s="22"/>
    </row>
    <row r="81" spans="1:6" ht="16.5" customHeight="1" thickBot="1">
      <c r="A81" s="123" t="s">
        <v>125</v>
      </c>
      <c r="B81" s="123"/>
      <c r="C81" s="123"/>
      <c r="D81" s="123"/>
      <c r="E81" s="123"/>
      <c r="F81" s="23"/>
    </row>
    <row r="82" spans="1:6" ht="16.5" thickBot="1">
      <c r="A82" s="113" t="s">
        <v>153</v>
      </c>
      <c r="B82" s="113" t="s">
        <v>51</v>
      </c>
      <c r="C82" s="115" t="s">
        <v>53</v>
      </c>
      <c r="D82" s="116"/>
      <c r="E82" s="117"/>
      <c r="F82" s="23"/>
    </row>
    <row r="83" spans="1:6" ht="48" thickBot="1">
      <c r="A83" s="114"/>
      <c r="B83" s="114"/>
      <c r="C83" s="26" t="s">
        <v>12</v>
      </c>
      <c r="D83" s="26" t="s">
        <v>13</v>
      </c>
      <c r="E83" s="26" t="s">
        <v>14</v>
      </c>
      <c r="F83" s="23"/>
    </row>
    <row r="84" spans="1:6" ht="15.75">
      <c r="A84" s="27" t="s">
        <v>15</v>
      </c>
      <c r="B84" s="27"/>
      <c r="C84" s="28">
        <f>SUM(C85:C89)</f>
        <v>1026557.62</v>
      </c>
      <c r="D84" s="28">
        <f>SUM(D85:D89)</f>
        <v>1461143.8800000001</v>
      </c>
      <c r="E84" s="28">
        <f>SUM(E85:E89)</f>
        <v>2442441.7199999997</v>
      </c>
      <c r="F84" s="23"/>
    </row>
    <row r="85" spans="1:6" ht="18" customHeight="1">
      <c r="A85" s="29" t="s">
        <v>16</v>
      </c>
      <c r="B85" s="29" t="s">
        <v>52</v>
      </c>
      <c r="C85" s="96">
        <v>1288.1</v>
      </c>
      <c r="D85" s="96">
        <v>1288.1</v>
      </c>
      <c r="E85" s="96">
        <v>68394.51</v>
      </c>
      <c r="F85" s="23"/>
    </row>
    <row r="86" spans="1:6" ht="18" customHeight="1">
      <c r="A86" s="102" t="s">
        <v>160</v>
      </c>
      <c r="B86" s="103" t="s">
        <v>52</v>
      </c>
      <c r="C86" s="105"/>
      <c r="D86" s="105"/>
      <c r="E86" s="105">
        <v>63114.91</v>
      </c>
      <c r="F86" s="23"/>
    </row>
    <row r="87" spans="1:6" ht="15.75">
      <c r="A87" s="33" t="s">
        <v>159</v>
      </c>
      <c r="B87" s="104" t="s">
        <v>52</v>
      </c>
      <c r="C87" s="105"/>
      <c r="D87" s="105"/>
      <c r="E87" s="105">
        <v>36000.86</v>
      </c>
      <c r="F87" s="23"/>
    </row>
    <row r="88" spans="1:6" ht="15.75">
      <c r="A88" s="33" t="s">
        <v>17</v>
      </c>
      <c r="B88" s="33" t="s">
        <v>52</v>
      </c>
      <c r="C88" s="34">
        <v>1000000</v>
      </c>
      <c r="D88" s="34">
        <v>1432899.09</v>
      </c>
      <c r="E88" s="34">
        <v>2176709.56</v>
      </c>
      <c r="F88" s="23"/>
    </row>
    <row r="89" spans="1:6" ht="16.5" thickBot="1">
      <c r="A89" s="25" t="s">
        <v>18</v>
      </c>
      <c r="B89" s="25" t="s">
        <v>52</v>
      </c>
      <c r="C89" s="99">
        <v>25269.52</v>
      </c>
      <c r="D89" s="99">
        <v>26956.69</v>
      </c>
      <c r="E89" s="99">
        <v>98221.88</v>
      </c>
      <c r="F89" s="23"/>
    </row>
    <row r="90" spans="1:6" ht="16.5" thickBot="1">
      <c r="A90" s="36"/>
      <c r="B90" s="23"/>
      <c r="C90" s="23"/>
      <c r="D90" s="23"/>
      <c r="E90" s="23"/>
      <c r="F90" s="23"/>
    </row>
    <row r="91" spans="1:6" ht="16.5" thickBot="1">
      <c r="A91" s="113" t="s">
        <v>11</v>
      </c>
      <c r="B91" s="113" t="s">
        <v>51</v>
      </c>
      <c r="C91" s="115" t="s">
        <v>54</v>
      </c>
      <c r="D91" s="116"/>
      <c r="E91" s="117"/>
      <c r="F91" s="23"/>
    </row>
    <row r="92" spans="1:6" ht="48" thickBot="1">
      <c r="A92" s="114"/>
      <c r="B92" s="114"/>
      <c r="C92" s="26" t="s">
        <v>12</v>
      </c>
      <c r="D92" s="26" t="s">
        <v>13</v>
      </c>
      <c r="E92" s="26" t="s">
        <v>14</v>
      </c>
      <c r="F92" s="23"/>
    </row>
    <row r="93" spans="1:6" ht="15.75">
      <c r="A93" s="37" t="s">
        <v>15</v>
      </c>
      <c r="B93" s="38"/>
      <c r="C93" s="28">
        <f>SUM(C94:C101)</f>
        <v>62076.35</v>
      </c>
      <c r="D93" s="28">
        <f>SUM(D94:D101)</f>
        <v>137945.63</v>
      </c>
      <c r="E93" s="28">
        <f>SUM(E94:E101)</f>
        <v>1064760.45</v>
      </c>
      <c r="F93" s="23"/>
    </row>
    <row r="94" spans="1:6" ht="15.75">
      <c r="A94" s="33" t="s">
        <v>144</v>
      </c>
      <c r="B94" s="33" t="s">
        <v>52</v>
      </c>
      <c r="C94" s="33"/>
      <c r="D94" s="33"/>
      <c r="E94" s="33">
        <v>100</v>
      </c>
      <c r="F94" s="23"/>
    </row>
    <row r="95" spans="1:6" ht="15.75">
      <c r="A95" s="29" t="s">
        <v>20</v>
      </c>
      <c r="B95" s="29" t="s">
        <v>52</v>
      </c>
      <c r="C95" s="29"/>
      <c r="D95" s="29"/>
      <c r="E95" s="29">
        <v>7539.72</v>
      </c>
      <c r="F95" s="23"/>
    </row>
    <row r="96" spans="1:6" ht="15.75">
      <c r="A96" s="29" t="s">
        <v>21</v>
      </c>
      <c r="B96" s="29" t="s">
        <v>52</v>
      </c>
      <c r="C96" s="29"/>
      <c r="D96" s="29"/>
      <c r="E96" s="29"/>
      <c r="F96" s="23"/>
    </row>
    <row r="97" spans="1:6" ht="15.75">
      <c r="A97" s="29" t="s">
        <v>22</v>
      </c>
      <c r="B97" s="29" t="s">
        <v>52</v>
      </c>
      <c r="C97" s="29"/>
      <c r="D97" s="29"/>
      <c r="E97" s="29">
        <v>148722.35</v>
      </c>
      <c r="F97" s="23"/>
    </row>
    <row r="98" spans="1:6" ht="15.75">
      <c r="A98" s="29" t="s">
        <v>23</v>
      </c>
      <c r="B98" s="29" t="s">
        <v>52</v>
      </c>
      <c r="C98" s="29">
        <v>1377</v>
      </c>
      <c r="D98" s="29">
        <v>13308.39</v>
      </c>
      <c r="E98" s="29">
        <v>246627.73</v>
      </c>
      <c r="F98" s="23"/>
    </row>
    <row r="99" spans="1:6" ht="15.75">
      <c r="A99" s="29" t="s">
        <v>145</v>
      </c>
      <c r="B99" s="29" t="s">
        <v>52</v>
      </c>
      <c r="C99" s="29">
        <v>3800</v>
      </c>
      <c r="D99" s="29">
        <v>14534.12</v>
      </c>
      <c r="E99" s="29">
        <v>40204.29</v>
      </c>
      <c r="F99" s="23"/>
    </row>
    <row r="100" spans="1:6" ht="16.5" thickBot="1">
      <c r="A100" s="33" t="s">
        <v>59</v>
      </c>
      <c r="B100" s="25" t="s">
        <v>52</v>
      </c>
      <c r="C100" s="25">
        <v>48998.35</v>
      </c>
      <c r="D100" s="25">
        <v>99266.15</v>
      </c>
      <c r="E100" s="25">
        <v>596192.94</v>
      </c>
      <c r="F100" s="23"/>
    </row>
    <row r="101" spans="1:6" ht="16.5" thickBot="1">
      <c r="A101" s="98" t="s">
        <v>146</v>
      </c>
      <c r="B101" s="25" t="s">
        <v>52</v>
      </c>
      <c r="C101" s="25">
        <v>7901</v>
      </c>
      <c r="D101" s="25">
        <v>10836.97</v>
      </c>
      <c r="E101" s="25">
        <v>25373.42</v>
      </c>
      <c r="F101" s="23"/>
    </row>
    <row r="102" spans="1:6" ht="15.75">
      <c r="A102" s="36"/>
      <c r="B102" s="23"/>
      <c r="C102" s="23"/>
      <c r="D102" s="23"/>
      <c r="E102" s="23"/>
      <c r="F102" s="23"/>
    </row>
    <row r="103" spans="1:6" ht="16.5" thickBot="1">
      <c r="A103" s="39" t="s">
        <v>126</v>
      </c>
      <c r="B103" s="23"/>
      <c r="C103" s="23"/>
      <c r="D103" s="23"/>
      <c r="E103" s="23"/>
      <c r="F103" s="23"/>
    </row>
    <row r="104" spans="1:6" ht="30" customHeight="1" thickBot="1">
      <c r="A104" s="109" t="s">
        <v>24</v>
      </c>
      <c r="B104" s="115" t="s">
        <v>25</v>
      </c>
      <c r="C104" s="117"/>
      <c r="D104" s="115" t="s">
        <v>26</v>
      </c>
      <c r="E104" s="117"/>
      <c r="F104" s="109" t="s">
        <v>27</v>
      </c>
    </row>
    <row r="105" spans="1:6" ht="21" customHeight="1" thickBot="1">
      <c r="A105" s="110"/>
      <c r="B105" s="40" t="s">
        <v>28</v>
      </c>
      <c r="C105" s="40" t="s">
        <v>29</v>
      </c>
      <c r="D105" s="40" t="s">
        <v>28</v>
      </c>
      <c r="E105" s="40" t="s">
        <v>29</v>
      </c>
      <c r="F105" s="110"/>
    </row>
    <row r="106" spans="1:6" ht="24" customHeight="1">
      <c r="A106" s="41" t="s">
        <v>63</v>
      </c>
      <c r="B106" s="28">
        <f>B107+B108+B109+B110+B111+B112+B113+B114+B115</f>
        <v>965940.8900000001</v>
      </c>
      <c r="C106" s="28">
        <f>C107+C108+C109+C110+C111+C112+C113+C114+C115</f>
        <v>0</v>
      </c>
      <c r="D106" s="28">
        <f>D107+D108+D109+D110+D111+D112+D113+D114+D115</f>
        <v>965940.8900000001</v>
      </c>
      <c r="E106" s="28">
        <f>E107+E108+E109+E110+E111+E112+E113+E114+E115</f>
        <v>0</v>
      </c>
      <c r="F106" s="42"/>
    </row>
    <row r="107" spans="1:6" ht="15.75">
      <c r="A107" s="43" t="s">
        <v>30</v>
      </c>
      <c r="B107" s="77">
        <f>E13+E15+E22+E24+E35+E34+E41</f>
        <v>846193.28</v>
      </c>
      <c r="C107" s="44"/>
      <c r="D107" s="1">
        <f aca="true" t="shared" si="3" ref="D107:D116">B107</f>
        <v>846193.28</v>
      </c>
      <c r="E107" s="44"/>
      <c r="F107" s="45"/>
    </row>
    <row r="108" spans="1:6" ht="15.75">
      <c r="A108" s="43" t="s">
        <v>31</v>
      </c>
      <c r="B108" s="77">
        <f>E17+E26+E36+E42</f>
        <v>8910.01</v>
      </c>
      <c r="C108" s="44"/>
      <c r="D108" s="1">
        <f t="shared" si="3"/>
        <v>8910.01</v>
      </c>
      <c r="E108" s="44"/>
      <c r="F108" s="45"/>
    </row>
    <row r="109" spans="1:6" ht="15.75">
      <c r="A109" s="43" t="s">
        <v>7</v>
      </c>
      <c r="B109" s="46">
        <f>E19+E20</f>
        <v>9200</v>
      </c>
      <c r="C109" s="44"/>
      <c r="D109" s="1">
        <f t="shared" si="3"/>
        <v>9200</v>
      </c>
      <c r="E109" s="44"/>
      <c r="F109" s="45"/>
    </row>
    <row r="110" spans="1:6" ht="15.75">
      <c r="A110" s="43" t="s">
        <v>32</v>
      </c>
      <c r="B110" s="46">
        <f>E27</f>
        <v>0</v>
      </c>
      <c r="C110" s="44"/>
      <c r="D110" s="1">
        <f t="shared" si="3"/>
        <v>0</v>
      </c>
      <c r="E110" s="44"/>
      <c r="F110" s="45"/>
    </row>
    <row r="111" spans="1:6" ht="15.75">
      <c r="A111" s="43" t="s">
        <v>33</v>
      </c>
      <c r="B111" s="46">
        <f>E28</f>
        <v>34785.18</v>
      </c>
      <c r="C111" s="44"/>
      <c r="D111" s="1">
        <f t="shared" si="3"/>
        <v>34785.18</v>
      </c>
      <c r="E111" s="44"/>
      <c r="F111" s="45"/>
    </row>
    <row r="112" spans="1:6" ht="15.75">
      <c r="A112" s="43" t="s">
        <v>34</v>
      </c>
      <c r="B112" s="1">
        <f>E29</f>
        <v>24552.42</v>
      </c>
      <c r="C112" s="44"/>
      <c r="D112" s="1">
        <f t="shared" si="3"/>
        <v>24552.42</v>
      </c>
      <c r="E112" s="44"/>
      <c r="F112" s="45"/>
    </row>
    <row r="113" spans="1:6" ht="15.75">
      <c r="A113" s="43" t="s">
        <v>35</v>
      </c>
      <c r="B113" s="1">
        <f>E30</f>
        <v>2500</v>
      </c>
      <c r="C113" s="44"/>
      <c r="D113" s="1">
        <f t="shared" si="3"/>
        <v>2500</v>
      </c>
      <c r="E113" s="5"/>
      <c r="F113" s="45"/>
    </row>
    <row r="114" spans="1:6" ht="15.75">
      <c r="A114" s="47" t="s">
        <v>67</v>
      </c>
      <c r="B114" s="48"/>
      <c r="C114" s="49"/>
      <c r="D114" s="1">
        <f t="shared" si="3"/>
        <v>0</v>
      </c>
      <c r="E114" s="50">
        <f>C114</f>
        <v>0</v>
      </c>
      <c r="F114" s="51"/>
    </row>
    <row r="115" spans="1:6" ht="15.75">
      <c r="A115" s="47" t="s">
        <v>68</v>
      </c>
      <c r="B115" s="48">
        <f>E46</f>
        <v>39800</v>
      </c>
      <c r="C115" s="49"/>
      <c r="D115" s="1">
        <f t="shared" si="3"/>
        <v>39800</v>
      </c>
      <c r="E115" s="50"/>
      <c r="F115" s="51"/>
    </row>
    <row r="116" spans="1:6" ht="21.75" customHeight="1" thickBot="1">
      <c r="A116" s="52" t="s">
        <v>70</v>
      </c>
      <c r="B116" s="53">
        <f>E48+E49+E50+E51+E52+E53+E54+E55+E56+E57+E58+E59+E60+E61+E62+E63+E64+E66+E67+E68+E69+E70+E71+E72+E73+E74+E75+E77</f>
        <v>311800</v>
      </c>
      <c r="C116" s="54"/>
      <c r="D116" s="53">
        <f t="shared" si="3"/>
        <v>311800</v>
      </c>
      <c r="E116" s="54"/>
      <c r="F116" s="55"/>
    </row>
    <row r="117" spans="1:6" ht="15.75">
      <c r="A117" s="36"/>
      <c r="B117" s="23"/>
      <c r="C117" s="23"/>
      <c r="D117" s="23"/>
      <c r="E117" s="23"/>
      <c r="F117" s="23"/>
    </row>
    <row r="118" spans="1:6" ht="15.75">
      <c r="A118" s="56" t="s">
        <v>127</v>
      </c>
      <c r="B118" s="56"/>
      <c r="C118" s="56"/>
      <c r="D118" s="23"/>
      <c r="E118" s="23"/>
      <c r="F118" s="23"/>
    </row>
    <row r="119" spans="1:6" ht="15.75">
      <c r="A119" s="57" t="s">
        <v>162</v>
      </c>
      <c r="B119" s="23"/>
      <c r="C119" s="23"/>
      <c r="D119" s="23"/>
      <c r="E119" s="23"/>
      <c r="F119" s="23"/>
    </row>
    <row r="120" spans="1:6" ht="16.5" thickBot="1">
      <c r="A120" s="57" t="s">
        <v>36</v>
      </c>
      <c r="B120" s="23"/>
      <c r="C120" s="23"/>
      <c r="D120" s="23"/>
      <c r="E120" s="23"/>
      <c r="F120" s="23"/>
    </row>
    <row r="121" spans="1:6" ht="48" thickBot="1">
      <c r="A121" s="58" t="s">
        <v>24</v>
      </c>
      <c r="B121" s="59" t="s">
        <v>56</v>
      </c>
      <c r="C121" s="24" t="s">
        <v>57</v>
      </c>
      <c r="D121" s="23"/>
      <c r="E121" s="23"/>
      <c r="F121" s="23"/>
    </row>
    <row r="122" spans="1:6" s="63" customFormat="1" ht="15.75" customHeight="1" thickBot="1">
      <c r="A122" s="60" t="s">
        <v>37</v>
      </c>
      <c r="B122" s="61">
        <f>SUM(B123:B126)</f>
        <v>1379290.02</v>
      </c>
      <c r="C122" s="61"/>
      <c r="D122" s="62"/>
      <c r="E122" s="62"/>
      <c r="F122" s="62"/>
    </row>
    <row r="123" spans="1:6" ht="16.5" thickBot="1">
      <c r="A123" s="25" t="s">
        <v>38</v>
      </c>
      <c r="B123" s="26"/>
      <c r="C123" s="26"/>
      <c r="D123" s="23"/>
      <c r="E123" s="23"/>
      <c r="F123" s="23"/>
    </row>
    <row r="124" spans="1:6" ht="16.5" thickBot="1">
      <c r="A124" s="25" t="s">
        <v>39</v>
      </c>
      <c r="B124" s="26">
        <v>1379290.02</v>
      </c>
      <c r="C124" s="26"/>
      <c r="D124" s="23"/>
      <c r="E124" s="23"/>
      <c r="F124" s="23"/>
    </row>
    <row r="125" spans="1:6" ht="16.5" thickBot="1">
      <c r="A125" s="64" t="s">
        <v>64</v>
      </c>
      <c r="B125" s="26"/>
      <c r="C125" s="26"/>
      <c r="D125" s="23"/>
      <c r="E125" s="23"/>
      <c r="F125" s="23"/>
    </row>
    <row r="126" spans="1:6" ht="16.5" thickBot="1">
      <c r="A126" s="64" t="s">
        <v>66</v>
      </c>
      <c r="B126" s="26"/>
      <c r="C126" s="26"/>
      <c r="D126" s="23"/>
      <c r="E126" s="23"/>
      <c r="F126" s="23"/>
    </row>
    <row r="127" spans="1:6" s="63" customFormat="1" ht="16.5" thickBot="1">
      <c r="A127" s="60" t="s">
        <v>40</v>
      </c>
      <c r="B127" s="61">
        <f>SUM(B128:B132)</f>
        <v>0</v>
      </c>
      <c r="C127" s="61"/>
      <c r="D127" s="62"/>
      <c r="E127" s="62"/>
      <c r="F127" s="62"/>
    </row>
    <row r="128" spans="1:6" ht="16.5" thickBot="1">
      <c r="A128" s="25" t="s">
        <v>41</v>
      </c>
      <c r="B128" s="26"/>
      <c r="C128" s="26"/>
      <c r="D128" s="23"/>
      <c r="E128" s="23"/>
      <c r="F128" s="23"/>
    </row>
    <row r="129" spans="1:6" ht="16.5" thickBot="1">
      <c r="A129" s="25" t="s">
        <v>42</v>
      </c>
      <c r="B129" s="26"/>
      <c r="C129" s="26"/>
      <c r="D129" s="23"/>
      <c r="E129" s="23"/>
      <c r="F129" s="23"/>
    </row>
    <row r="130" spans="1:6" ht="16.5" thickBot="1">
      <c r="A130" s="25" t="s">
        <v>43</v>
      </c>
      <c r="B130" s="26"/>
      <c r="C130" s="26"/>
      <c r="D130" s="23"/>
      <c r="E130" s="23"/>
      <c r="F130" s="23"/>
    </row>
    <row r="131" spans="1:6" ht="16.5" thickBot="1">
      <c r="A131" s="64" t="s">
        <v>69</v>
      </c>
      <c r="B131" s="26"/>
      <c r="C131" s="26"/>
      <c r="D131" s="23"/>
      <c r="E131" s="23"/>
      <c r="F131" s="23"/>
    </row>
    <row r="132" spans="1:6" ht="16.5" thickBot="1">
      <c r="A132" s="64" t="s">
        <v>165</v>
      </c>
      <c r="B132" s="26"/>
      <c r="C132" s="26"/>
      <c r="D132" s="23"/>
      <c r="E132" s="23"/>
      <c r="F132" s="23"/>
    </row>
    <row r="133" spans="1:6" s="63" customFormat="1" ht="18" customHeight="1" thickBot="1">
      <c r="A133" s="60" t="s">
        <v>44</v>
      </c>
      <c r="B133" s="61">
        <v>0</v>
      </c>
      <c r="C133" s="65">
        <v>0</v>
      </c>
      <c r="D133" s="62"/>
      <c r="E133" s="62"/>
      <c r="F133" s="62"/>
    </row>
    <row r="134" spans="1:6" s="63" customFormat="1" ht="16.5" thickBot="1">
      <c r="A134" s="60" t="s">
        <v>45</v>
      </c>
      <c r="B134" s="61">
        <v>0</v>
      </c>
      <c r="C134" s="61">
        <v>0</v>
      </c>
      <c r="D134" s="62"/>
      <c r="E134" s="62"/>
      <c r="F134" s="62"/>
    </row>
    <row r="135" spans="1:6" s="63" customFormat="1" ht="15.75">
      <c r="A135" s="66"/>
      <c r="B135" s="66"/>
      <c r="C135" s="66"/>
      <c r="D135" s="62"/>
      <c r="E135" s="62"/>
      <c r="F135" s="62"/>
    </row>
    <row r="136" spans="1:6" ht="15.75">
      <c r="A136" s="119" t="s">
        <v>128</v>
      </c>
      <c r="B136" s="119"/>
      <c r="C136" s="119"/>
      <c r="D136" s="23"/>
      <c r="E136" s="23"/>
      <c r="F136" s="23"/>
    </row>
    <row r="137" spans="1:6" ht="16.5" thickBot="1">
      <c r="A137" s="36" t="s">
        <v>58</v>
      </c>
      <c r="B137" s="23"/>
      <c r="C137" s="23"/>
      <c r="D137" s="23"/>
      <c r="E137" s="23"/>
      <c r="F137" s="23"/>
    </row>
    <row r="138" spans="1:6" ht="16.5" thickBot="1">
      <c r="A138" s="113" t="s">
        <v>11</v>
      </c>
      <c r="B138" s="113" t="s">
        <v>55</v>
      </c>
      <c r="C138" s="115" t="s">
        <v>46</v>
      </c>
      <c r="D138" s="116"/>
      <c r="E138" s="117"/>
      <c r="F138" s="23"/>
    </row>
    <row r="139" spans="1:6" ht="46.5" customHeight="1" thickBot="1">
      <c r="A139" s="114"/>
      <c r="B139" s="114"/>
      <c r="C139" s="26" t="s">
        <v>12</v>
      </c>
      <c r="D139" s="26" t="s">
        <v>13</v>
      </c>
      <c r="E139" s="26" t="s">
        <v>14</v>
      </c>
      <c r="F139" s="23"/>
    </row>
    <row r="140" spans="1:6" ht="15.75">
      <c r="A140" s="37" t="s">
        <v>15</v>
      </c>
      <c r="B140" s="67"/>
      <c r="C140" s="38">
        <f>SUM(C141:C144)</f>
        <v>0</v>
      </c>
      <c r="D140" s="38">
        <f>SUM(D141:D144)</f>
        <v>0</v>
      </c>
      <c r="E140" s="38">
        <f>SUM(E141:E144)</f>
        <v>7539.720000000001</v>
      </c>
      <c r="F140" s="23"/>
    </row>
    <row r="141" spans="1:6" ht="15.75">
      <c r="A141" s="33" t="s">
        <v>47</v>
      </c>
      <c r="B141" s="68"/>
      <c r="C141" s="69"/>
      <c r="D141" s="69"/>
      <c r="E141" s="69">
        <v>4983.56</v>
      </c>
      <c r="F141" s="23"/>
    </row>
    <row r="142" spans="1:6" ht="15.75">
      <c r="A142" s="31" t="s">
        <v>48</v>
      </c>
      <c r="B142" s="70"/>
      <c r="C142" s="71"/>
      <c r="D142" s="71"/>
      <c r="E142" s="71">
        <v>2119.98</v>
      </c>
      <c r="F142" s="23"/>
    </row>
    <row r="143" spans="1:6" ht="15.75">
      <c r="A143" s="33" t="s">
        <v>49</v>
      </c>
      <c r="B143" s="68"/>
      <c r="C143" s="69"/>
      <c r="D143" s="69"/>
      <c r="E143" s="69">
        <v>436.18</v>
      </c>
      <c r="F143" s="23"/>
    </row>
    <row r="144" spans="1:6" ht="16.5" thickBot="1">
      <c r="A144" s="25" t="s">
        <v>50</v>
      </c>
      <c r="B144" s="26"/>
      <c r="C144" s="72"/>
      <c r="D144" s="72"/>
      <c r="E144" s="72"/>
      <c r="F144" s="23"/>
    </row>
    <row r="145" spans="1:6" ht="15.75">
      <c r="A145" s="20"/>
      <c r="B145" s="22"/>
      <c r="C145" s="22"/>
      <c r="D145" s="22"/>
      <c r="E145" s="22"/>
      <c r="F145" s="22"/>
    </row>
    <row r="146" spans="1:6" ht="31.5" customHeight="1">
      <c r="A146" s="122" t="s">
        <v>139</v>
      </c>
      <c r="B146" s="122"/>
      <c r="C146" s="73"/>
      <c r="D146" s="73"/>
      <c r="E146" s="73"/>
      <c r="F146" s="74"/>
    </row>
    <row r="147" spans="1:5" ht="15.75">
      <c r="A147" s="23" t="s">
        <v>140</v>
      </c>
      <c r="B147" s="23"/>
      <c r="C147" s="23"/>
      <c r="D147" s="23"/>
      <c r="E147" s="23"/>
    </row>
    <row r="148" spans="1:38" s="75" customFormat="1" ht="15.75">
      <c r="A148" s="23"/>
      <c r="B148" s="23"/>
      <c r="C148" s="23"/>
      <c r="D148" s="23"/>
      <c r="E148" s="23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spans="1:38" s="75" customFormat="1" ht="15.75">
      <c r="A149" s="23" t="s">
        <v>71</v>
      </c>
      <c r="B149" s="23"/>
      <c r="C149" s="23"/>
      <c r="D149" s="23"/>
      <c r="E149" s="23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</row>
    <row r="150" spans="1:5" ht="15.75">
      <c r="A150" s="23"/>
      <c r="B150" s="23"/>
      <c r="C150" s="23"/>
      <c r="D150" s="23"/>
      <c r="E150" s="23"/>
    </row>
    <row r="151" spans="2:5" ht="15.75">
      <c r="B151" s="23"/>
      <c r="C151" s="23"/>
      <c r="D151" s="23"/>
      <c r="E151" s="23"/>
    </row>
  </sheetData>
  <sheetProtection/>
  <mergeCells count="27">
    <mergeCell ref="A2:F2"/>
    <mergeCell ref="A3:F3"/>
    <mergeCell ref="A4:E4"/>
    <mergeCell ref="F104:F105"/>
    <mergeCell ref="A5:E5"/>
    <mergeCell ref="F7:F8"/>
    <mergeCell ref="A82:A83"/>
    <mergeCell ref="B82:B83"/>
    <mergeCell ref="C82:E82"/>
    <mergeCell ref="C7:C8"/>
    <mergeCell ref="B138:B139"/>
    <mergeCell ref="C138:E138"/>
    <mergeCell ref="A136:C136"/>
    <mergeCell ref="D7:D8"/>
    <mergeCell ref="A7:A8"/>
    <mergeCell ref="B7:B8"/>
    <mergeCell ref="E7:E8"/>
    <mergeCell ref="D1:F1"/>
    <mergeCell ref="A146:B146"/>
    <mergeCell ref="A81:E81"/>
    <mergeCell ref="A104:A105"/>
    <mergeCell ref="B104:C104"/>
    <mergeCell ref="D104:E104"/>
    <mergeCell ref="B91:B92"/>
    <mergeCell ref="C91:E91"/>
    <mergeCell ref="A91:A92"/>
    <mergeCell ref="A138:A139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1" max="5" man="1"/>
    <brk id="78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55"/>
  <sheetViews>
    <sheetView view="pageBreakPreview" zoomScaleNormal="81" zoomScaleSheetLayoutView="100" workbookViewId="0" topLeftCell="A1">
      <pane xSplit="1" ySplit="8" topLeftCell="B8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01" sqref="E101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168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B10+B48</f>
        <v>15004911.86</v>
      </c>
      <c r="C9" s="84">
        <f>C10+C48</f>
        <v>12765173.499999998</v>
      </c>
      <c r="D9" s="84">
        <f>D10+D48</f>
        <v>12765173.499999998</v>
      </c>
      <c r="E9" s="84">
        <f>E10+E48</f>
        <v>1173792.22</v>
      </c>
      <c r="F9" s="84">
        <f>F10+F48</f>
        <v>13938965.719999999</v>
      </c>
    </row>
    <row r="10" spans="1:6" ht="29.25" customHeight="1">
      <c r="A10" s="80" t="s">
        <v>90</v>
      </c>
      <c r="B10" s="3">
        <f>B11+B21+B24+B37+B44+B47+B21</f>
        <v>14845411.86</v>
      </c>
      <c r="C10" s="3">
        <f>C11+C24+C37+C44+C47+C21</f>
        <v>12605673.499999998</v>
      </c>
      <c r="D10" s="3">
        <f>D11+D24+D37+D44+D47+D21</f>
        <v>12605673.499999998</v>
      </c>
      <c r="E10" s="3">
        <f>E11+E24+E37+E44+E47+E21</f>
        <v>1173792.22</v>
      </c>
      <c r="F10" s="3">
        <f>F11+F24+F37+F44+F47+F21</f>
        <v>13779465.719999999</v>
      </c>
    </row>
    <row r="11" spans="1:6" ht="94.5">
      <c r="A11" s="6" t="s">
        <v>142</v>
      </c>
      <c r="B11" s="3">
        <f>B12+B18</f>
        <v>11147600</v>
      </c>
      <c r="C11" s="3">
        <f>C12+C18</f>
        <v>9603437</v>
      </c>
      <c r="D11" s="3">
        <f>D12+D18</f>
        <v>9603437</v>
      </c>
      <c r="E11" s="3">
        <f>E12+E18</f>
        <v>846484</v>
      </c>
      <c r="F11" s="3">
        <f>F12+F18</f>
        <v>10449921</v>
      </c>
    </row>
    <row r="12" spans="1:6" ht="15.75">
      <c r="A12" s="6" t="s">
        <v>93</v>
      </c>
      <c r="B12" s="3">
        <f>SUM(B13:B17)</f>
        <v>11074400</v>
      </c>
      <c r="C12" s="3">
        <f>SUM(C13:C17)</f>
        <v>9567737</v>
      </c>
      <c r="D12" s="3">
        <f>SUM(D13:D17)</f>
        <v>9567737</v>
      </c>
      <c r="E12" s="3">
        <f>SUM(E13:E17)</f>
        <v>826017</v>
      </c>
      <c r="F12" s="3">
        <f>SUM(F13:F17)</f>
        <v>10393754</v>
      </c>
    </row>
    <row r="13" spans="1:8" ht="18" customHeight="1">
      <c r="A13" s="11" t="s">
        <v>78</v>
      </c>
      <c r="B13" s="77">
        <v>8588200</v>
      </c>
      <c r="C13" s="77">
        <v>4781666</v>
      </c>
      <c r="D13" s="77">
        <v>4781666</v>
      </c>
      <c r="E13" s="77">
        <v>495900</v>
      </c>
      <c r="F13" s="77">
        <f>C13+E13</f>
        <v>5277566</v>
      </c>
      <c r="G13" s="101"/>
      <c r="H13" s="74"/>
    </row>
    <row r="14" spans="1:8" ht="18" customHeight="1">
      <c r="A14" s="11" t="s">
        <v>157</v>
      </c>
      <c r="B14" s="77"/>
      <c r="C14" s="77">
        <v>1366300</v>
      </c>
      <c r="D14" s="77">
        <v>1366300</v>
      </c>
      <c r="E14" s="77"/>
      <c r="F14" s="77">
        <f>C14+E14</f>
        <v>1366300</v>
      </c>
      <c r="G14" s="101"/>
      <c r="H14" s="74"/>
    </row>
    <row r="15" spans="1:8" ht="15.75">
      <c r="A15" s="8" t="s">
        <v>79</v>
      </c>
      <c r="B15" s="77"/>
      <c r="C15" s="77">
        <v>1197000</v>
      </c>
      <c r="D15" s="77">
        <v>1197000</v>
      </c>
      <c r="E15" s="77">
        <v>126000</v>
      </c>
      <c r="F15" s="77">
        <f>C15+E15</f>
        <v>1323000</v>
      </c>
      <c r="G15" s="101"/>
      <c r="H15" s="74"/>
    </row>
    <row r="16" spans="1:8" ht="15.75">
      <c r="A16" s="8" t="s">
        <v>80</v>
      </c>
      <c r="B16" s="77">
        <v>2486200</v>
      </c>
      <c r="C16" s="77">
        <v>1878726</v>
      </c>
      <c r="D16" s="77">
        <v>1878726</v>
      </c>
      <c r="E16" s="77">
        <v>204117</v>
      </c>
      <c r="F16" s="77">
        <f>C16+E16</f>
        <v>2082843</v>
      </c>
      <c r="G16" s="101"/>
      <c r="H16" s="74"/>
    </row>
    <row r="17" spans="1:8" ht="15.75">
      <c r="A17" s="8" t="s">
        <v>156</v>
      </c>
      <c r="B17" s="77"/>
      <c r="C17" s="77">
        <v>344045</v>
      </c>
      <c r="D17" s="77">
        <v>344045</v>
      </c>
      <c r="E17" s="77"/>
      <c r="F17" s="77">
        <f>C17+E17</f>
        <v>344045</v>
      </c>
      <c r="G17" s="101"/>
      <c r="H17" s="74"/>
    </row>
    <row r="18" spans="1:8" ht="17.25" customHeight="1">
      <c r="A18" s="11" t="s">
        <v>94</v>
      </c>
      <c r="B18" s="3">
        <f>B19+B23</f>
        <v>73200</v>
      </c>
      <c r="C18" s="3">
        <f>C19+C23</f>
        <v>35700</v>
      </c>
      <c r="D18" s="3">
        <f>D19+D23</f>
        <v>35700</v>
      </c>
      <c r="E18" s="3">
        <f>E19+E23</f>
        <v>20467</v>
      </c>
      <c r="F18" s="3">
        <f>F19+F23</f>
        <v>56167</v>
      </c>
      <c r="G18" s="101"/>
      <c r="H18" s="74"/>
    </row>
    <row r="19" spans="1:8" ht="15.75">
      <c r="A19" s="8" t="s">
        <v>61</v>
      </c>
      <c r="B19" s="1">
        <v>68900</v>
      </c>
      <c r="C19" s="1">
        <v>35700</v>
      </c>
      <c r="D19" s="1">
        <v>35700</v>
      </c>
      <c r="E19" s="1">
        <v>17600</v>
      </c>
      <c r="F19" s="1">
        <f>C19+E19</f>
        <v>53300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15200</v>
      </c>
      <c r="D20" s="1">
        <v>15200</v>
      </c>
      <c r="E20" s="1">
        <v>11500</v>
      </c>
      <c r="F20" s="1">
        <f>C20+E20</f>
        <v>26700</v>
      </c>
    </row>
    <row r="21" spans="1:6" s="13" customFormat="1" ht="47.25">
      <c r="A21" s="6" t="s">
        <v>171</v>
      </c>
      <c r="B21" s="78">
        <f>B22+B23</f>
        <v>18400</v>
      </c>
      <c r="C21" s="78">
        <f>C22+C23</f>
        <v>0</v>
      </c>
      <c r="D21" s="78">
        <f>D22+D23</f>
        <v>0</v>
      </c>
      <c r="E21" s="78">
        <f>E22+E23</f>
        <v>12267</v>
      </c>
      <c r="F21" s="78">
        <f>F22+F23</f>
        <v>12267</v>
      </c>
    </row>
    <row r="22" spans="1:8" ht="15.75">
      <c r="A22" s="8" t="s">
        <v>170</v>
      </c>
      <c r="B22" s="77">
        <v>14100</v>
      </c>
      <c r="C22" s="1"/>
      <c r="D22" s="1"/>
      <c r="E22" s="77">
        <v>9400</v>
      </c>
      <c r="F22" s="1">
        <f>C22+E22</f>
        <v>9400</v>
      </c>
      <c r="G22" s="106"/>
      <c r="H22" s="74"/>
    </row>
    <row r="23" spans="1:6" s="13" customFormat="1" ht="15.75">
      <c r="A23" s="8" t="s">
        <v>169</v>
      </c>
      <c r="B23" s="77">
        <v>4300</v>
      </c>
      <c r="C23" s="1"/>
      <c r="D23" s="1"/>
      <c r="E23" s="77">
        <v>2867</v>
      </c>
      <c r="F23" s="1">
        <f>C23+E23</f>
        <v>2867</v>
      </c>
    </row>
    <row r="24" spans="1:6" ht="63">
      <c r="A24" s="12" t="s">
        <v>91</v>
      </c>
      <c r="B24" s="3">
        <f>B25+B26+B27+B28+B29+B30+B31+B32+B33+B34+B35+B36</f>
        <v>3084400</v>
      </c>
      <c r="C24" s="3">
        <f>C25+C26+C27+C28+C29+C30+C31+C32+C33+C34+C35+C36</f>
        <v>2505446.02</v>
      </c>
      <c r="D24" s="3">
        <f>D25+D26+D27+D28+D29+D30+D31+D32+D33+D34+D35+D36</f>
        <v>2505446.02</v>
      </c>
      <c r="E24" s="3">
        <f>E25+E26+E27+E28+E29+E30+E31+E32+E33+E34+E35+E36</f>
        <v>277272.08</v>
      </c>
      <c r="F24" s="3">
        <f>F25+F26+F27+F28+F30+F31+F32+F33+F34+F35+F36</f>
        <v>2782718.1</v>
      </c>
    </row>
    <row r="25" spans="1:6" ht="15.75">
      <c r="A25" s="8" t="s">
        <v>84</v>
      </c>
      <c r="B25" s="77">
        <v>1011500</v>
      </c>
      <c r="C25" s="77">
        <v>498300</v>
      </c>
      <c r="D25" s="77">
        <v>498300</v>
      </c>
      <c r="E25" s="77">
        <v>44700</v>
      </c>
      <c r="F25" s="77">
        <f aca="true" t="shared" si="0" ref="F25:F36">C25+E25</f>
        <v>543000</v>
      </c>
    </row>
    <row r="26" spans="1:6" ht="15.75">
      <c r="A26" s="11" t="s">
        <v>157</v>
      </c>
      <c r="B26" s="77"/>
      <c r="C26" s="77">
        <v>74500</v>
      </c>
      <c r="D26" s="77">
        <v>74500</v>
      </c>
      <c r="E26" s="77"/>
      <c r="F26" s="77">
        <f t="shared" si="0"/>
        <v>74500</v>
      </c>
    </row>
    <row r="27" spans="1:6" ht="15.75">
      <c r="A27" s="11" t="s">
        <v>85</v>
      </c>
      <c r="B27" s="77"/>
      <c r="C27" s="77">
        <v>280000</v>
      </c>
      <c r="D27" s="77">
        <v>280000</v>
      </c>
      <c r="E27" s="77">
        <v>34600</v>
      </c>
      <c r="F27" s="77">
        <f t="shared" si="0"/>
        <v>314600</v>
      </c>
    </row>
    <row r="28" spans="1:6" ht="15.75">
      <c r="A28" s="11" t="s">
        <v>81</v>
      </c>
      <c r="B28" s="77">
        <v>305500</v>
      </c>
      <c r="C28" s="77">
        <v>271300</v>
      </c>
      <c r="D28" s="77">
        <v>271300</v>
      </c>
      <c r="E28" s="77">
        <v>17100</v>
      </c>
      <c r="F28" s="77">
        <f t="shared" si="0"/>
        <v>288400</v>
      </c>
    </row>
    <row r="29" spans="1:6" ht="15.75" hidden="1">
      <c r="A29" s="8"/>
      <c r="B29" s="77"/>
      <c r="C29" s="77"/>
      <c r="D29" s="77"/>
      <c r="E29" s="77"/>
      <c r="F29" s="77">
        <f t="shared" si="0"/>
        <v>0</v>
      </c>
    </row>
    <row r="30" spans="1:6" ht="15.75" hidden="1">
      <c r="A30" s="8"/>
      <c r="B30" s="77"/>
      <c r="C30" s="77"/>
      <c r="D30" s="77"/>
      <c r="E30" s="77"/>
      <c r="F30" s="77">
        <f t="shared" si="0"/>
        <v>0</v>
      </c>
    </row>
    <row r="31" spans="1:6" ht="15.75">
      <c r="A31" s="94" t="s">
        <v>134</v>
      </c>
      <c r="B31" s="14">
        <v>1112300</v>
      </c>
      <c r="C31" s="14">
        <v>893797.18</v>
      </c>
      <c r="D31" s="14">
        <v>893797.18</v>
      </c>
      <c r="E31" s="14">
        <v>127073.71</v>
      </c>
      <c r="F31" s="77">
        <f t="shared" si="0"/>
        <v>1020870.89</v>
      </c>
    </row>
    <row r="32" spans="1:6" ht="15.75">
      <c r="A32" s="94" t="s">
        <v>130</v>
      </c>
      <c r="B32" s="1">
        <v>422000</v>
      </c>
      <c r="C32" s="1">
        <v>324143.98</v>
      </c>
      <c r="D32" s="1">
        <v>324143.98</v>
      </c>
      <c r="E32" s="1">
        <v>24610.41</v>
      </c>
      <c r="F32" s="77">
        <f t="shared" si="0"/>
        <v>348754.38999999996</v>
      </c>
    </row>
    <row r="33" spans="1:6" ht="15.75">
      <c r="A33" s="94" t="s">
        <v>131</v>
      </c>
      <c r="B33" s="1">
        <v>86300</v>
      </c>
      <c r="C33" s="1">
        <v>69176.36</v>
      </c>
      <c r="D33" s="1">
        <v>69176.36</v>
      </c>
      <c r="E33" s="1">
        <v>8387.96</v>
      </c>
      <c r="F33" s="77">
        <f t="shared" si="0"/>
        <v>77564.32</v>
      </c>
    </row>
    <row r="34" spans="1:6" ht="15.75">
      <c r="A34" s="8" t="s">
        <v>74</v>
      </c>
      <c r="B34" s="1">
        <v>28900</v>
      </c>
      <c r="C34" s="1">
        <v>21181</v>
      </c>
      <c r="D34" s="1">
        <v>21181</v>
      </c>
      <c r="E34" s="1">
        <v>2000</v>
      </c>
      <c r="F34" s="77">
        <f t="shared" si="0"/>
        <v>23181</v>
      </c>
    </row>
    <row r="35" spans="1:6" ht="15.75">
      <c r="A35" s="8" t="s">
        <v>75</v>
      </c>
      <c r="B35" s="1">
        <v>13000</v>
      </c>
      <c r="C35" s="1"/>
      <c r="D35" s="1"/>
      <c r="E35" s="1">
        <v>13000</v>
      </c>
      <c r="F35" s="77">
        <f t="shared" si="0"/>
        <v>13000</v>
      </c>
    </row>
    <row r="36" spans="1:6" ht="15.75">
      <c r="A36" s="8" t="s">
        <v>147</v>
      </c>
      <c r="B36" s="1">
        <v>104900</v>
      </c>
      <c r="C36" s="1">
        <v>73047.5</v>
      </c>
      <c r="D36" s="1">
        <v>73047.5</v>
      </c>
      <c r="E36" s="1">
        <v>5800</v>
      </c>
      <c r="F36" s="77">
        <f t="shared" si="0"/>
        <v>78847.5</v>
      </c>
    </row>
    <row r="37" spans="1:6" ht="49.5" customHeight="1">
      <c r="A37" s="12" t="s">
        <v>95</v>
      </c>
      <c r="B37" s="78">
        <f>B38+B39+B40+B41+B42+B43</f>
        <v>178400</v>
      </c>
      <c r="C37" s="78">
        <f>C38+C39+C40+C41+C42+C43</f>
        <v>144515.75</v>
      </c>
      <c r="D37" s="78">
        <f>D38+D39+D40+D41+D42+D43</f>
        <v>144515.75</v>
      </c>
      <c r="E37" s="78">
        <f>E38+E39+E40+E41+E42+E43</f>
        <v>15624</v>
      </c>
      <c r="F37" s="78">
        <f>F38+F39+F40+F41+F42+F43</f>
        <v>160139.75</v>
      </c>
    </row>
    <row r="38" spans="1:6" ht="15.75">
      <c r="A38" s="11" t="s">
        <v>82</v>
      </c>
      <c r="B38" s="77">
        <v>137000</v>
      </c>
      <c r="C38" s="77">
        <v>71836.2</v>
      </c>
      <c r="D38" s="77">
        <v>71836.2</v>
      </c>
      <c r="E38" s="77">
        <v>9000</v>
      </c>
      <c r="F38" s="77">
        <f aca="true" t="shared" si="1" ref="F38:F43">C38+E38</f>
        <v>80836.2</v>
      </c>
    </row>
    <row r="39" spans="1:6" ht="15.75">
      <c r="A39" s="8" t="s">
        <v>77</v>
      </c>
      <c r="B39" s="77"/>
      <c r="C39" s="77">
        <v>37955.55</v>
      </c>
      <c r="D39" s="77">
        <v>37955.55</v>
      </c>
      <c r="E39" s="77">
        <v>3000</v>
      </c>
      <c r="F39" s="77">
        <f t="shared" si="1"/>
        <v>40955.55</v>
      </c>
    </row>
    <row r="40" spans="1:6" ht="15.75">
      <c r="A40" s="11" t="s">
        <v>83</v>
      </c>
      <c r="B40" s="77">
        <v>41400</v>
      </c>
      <c r="C40" s="77">
        <v>34724</v>
      </c>
      <c r="D40" s="77">
        <v>34724</v>
      </c>
      <c r="E40" s="77">
        <v>3624</v>
      </c>
      <c r="F40" s="77">
        <f t="shared" si="1"/>
        <v>38348</v>
      </c>
    </row>
    <row r="41" spans="1:6" ht="15.75">
      <c r="A41" s="94" t="s">
        <v>129</v>
      </c>
      <c r="B41" s="77"/>
      <c r="C41" s="77"/>
      <c r="D41" s="77"/>
      <c r="E41" s="77"/>
      <c r="F41" s="77">
        <f t="shared" si="1"/>
        <v>0</v>
      </c>
    </row>
    <row r="42" spans="1:6" ht="15.75">
      <c r="A42" s="94" t="s">
        <v>130</v>
      </c>
      <c r="B42" s="77"/>
      <c r="C42" s="77"/>
      <c r="D42" s="77"/>
      <c r="E42" s="77"/>
      <c r="F42" s="77">
        <f t="shared" si="1"/>
        <v>0</v>
      </c>
    </row>
    <row r="43" spans="1:6" ht="15.75">
      <c r="A43" s="94" t="s">
        <v>131</v>
      </c>
      <c r="B43" s="77"/>
      <c r="C43" s="77"/>
      <c r="D43" s="77"/>
      <c r="E43" s="77"/>
      <c r="F43" s="77">
        <f t="shared" si="1"/>
        <v>0</v>
      </c>
    </row>
    <row r="44" spans="1:6" ht="31.5">
      <c r="A44" s="6" t="s">
        <v>87</v>
      </c>
      <c r="B44" s="3">
        <f>B45+B46</f>
        <v>256300</v>
      </c>
      <c r="C44" s="3">
        <f>C45+C46</f>
        <v>210362.87</v>
      </c>
      <c r="D44" s="3">
        <f>D45+D46</f>
        <v>210362.87</v>
      </c>
      <c r="E44" s="3">
        <f>E45+E46</f>
        <v>22145.14</v>
      </c>
      <c r="F44" s="3">
        <f>F45+F46</f>
        <v>232508.01</v>
      </c>
    </row>
    <row r="45" spans="1:6" ht="17.25" customHeight="1">
      <c r="A45" s="8" t="s">
        <v>5</v>
      </c>
      <c r="B45" s="1">
        <v>198400</v>
      </c>
      <c r="C45" s="1">
        <v>161576.86</v>
      </c>
      <c r="D45" s="1">
        <v>161576.86</v>
      </c>
      <c r="E45" s="1">
        <v>17000.7</v>
      </c>
      <c r="F45" s="1">
        <f>C45+E45</f>
        <v>178577.56</v>
      </c>
    </row>
    <row r="46" spans="1:6" ht="15" customHeight="1">
      <c r="A46" s="8" t="s">
        <v>6</v>
      </c>
      <c r="B46" s="1">
        <v>57900</v>
      </c>
      <c r="C46" s="1">
        <v>48786.01</v>
      </c>
      <c r="D46" s="1">
        <v>48786.01</v>
      </c>
      <c r="E46" s="1">
        <v>5144.44</v>
      </c>
      <c r="F46" s="1">
        <f>C46+E46</f>
        <v>53930.450000000004</v>
      </c>
    </row>
    <row r="47" spans="1:6" ht="34.5" customHeight="1">
      <c r="A47" s="6" t="s">
        <v>88</v>
      </c>
      <c r="B47" s="3">
        <v>141911.86</v>
      </c>
      <c r="C47" s="15">
        <v>141911.86</v>
      </c>
      <c r="D47" s="15">
        <v>141911.86</v>
      </c>
      <c r="E47" s="15"/>
      <c r="F47" s="1">
        <f>C47+E47</f>
        <v>141911.86</v>
      </c>
    </row>
    <row r="48" spans="1:6" ht="25.5" customHeight="1">
      <c r="A48" s="81" t="s">
        <v>96</v>
      </c>
      <c r="B48" s="3">
        <f>B49</f>
        <v>159500</v>
      </c>
      <c r="C48" s="3">
        <f>C49</f>
        <v>159500</v>
      </c>
      <c r="D48" s="3">
        <f>D49</f>
        <v>159500</v>
      </c>
      <c r="E48" s="3">
        <f>E49</f>
        <v>0</v>
      </c>
      <c r="F48" s="3">
        <f>F49</f>
        <v>159500</v>
      </c>
    </row>
    <row r="49" spans="1:6" ht="51.75" customHeight="1">
      <c r="A49" s="82" t="s">
        <v>132</v>
      </c>
      <c r="B49" s="3">
        <f>SUM(B50:B50)</f>
        <v>159500</v>
      </c>
      <c r="C49" s="3">
        <f>SUM(C50:C50)</f>
        <v>159500</v>
      </c>
      <c r="D49" s="3">
        <f>SUM(D50:D50)</f>
        <v>159500</v>
      </c>
      <c r="E49" s="3">
        <f>SUM(E50:E50)</f>
        <v>0</v>
      </c>
      <c r="F49" s="3">
        <f>SUM(F50:F50)</f>
        <v>159500</v>
      </c>
    </row>
    <row r="50" spans="1:6" ht="15.75" customHeight="1" thickBot="1">
      <c r="A50" s="83" t="s">
        <v>4</v>
      </c>
      <c r="B50" s="1">
        <v>159500</v>
      </c>
      <c r="C50" s="1">
        <v>159500</v>
      </c>
      <c r="D50" s="1">
        <v>159500</v>
      </c>
      <c r="E50" s="1"/>
      <c r="F50" s="1">
        <f>C50+E50</f>
        <v>159500</v>
      </c>
    </row>
    <row r="51" spans="1:6" ht="30" customHeight="1">
      <c r="A51" s="16" t="s">
        <v>133</v>
      </c>
      <c r="B51" s="17">
        <f>SUM(B52:B69)+B79</f>
        <v>750200</v>
      </c>
      <c r="C51" s="17">
        <f>SUM(C52:C69)+C79</f>
        <v>657908</v>
      </c>
      <c r="D51" s="17">
        <f>SUM(D52:D69)+D79</f>
        <v>655708</v>
      </c>
      <c r="E51" s="17">
        <f>SUM(E52:E69)+E79</f>
        <v>30634.5</v>
      </c>
      <c r="F51" s="17">
        <f>SUM(F52:F69)+F79</f>
        <v>688542.5</v>
      </c>
    </row>
    <row r="52" spans="1:6" ht="30" customHeight="1">
      <c r="A52" s="86" t="s">
        <v>108</v>
      </c>
      <c r="B52" s="3"/>
      <c r="C52" s="3"/>
      <c r="D52" s="3"/>
      <c r="E52" s="3"/>
      <c r="F52" s="3"/>
    </row>
    <row r="53" spans="1:6" ht="47.25">
      <c r="A53" s="4" t="s">
        <v>122</v>
      </c>
      <c r="B53" s="3">
        <v>67100</v>
      </c>
      <c r="C53" s="3">
        <v>44000</v>
      </c>
      <c r="D53" s="3">
        <v>44000</v>
      </c>
      <c r="E53" s="3">
        <v>17634.5</v>
      </c>
      <c r="F53" s="3">
        <f>C53+E53</f>
        <v>61634.5</v>
      </c>
    </row>
    <row r="54" spans="1:6" ht="79.5" customHeight="1">
      <c r="A54" s="6" t="s">
        <v>97</v>
      </c>
      <c r="B54" s="1">
        <v>183200</v>
      </c>
      <c r="C54" s="1">
        <v>183200</v>
      </c>
      <c r="D54" s="1">
        <v>183200</v>
      </c>
      <c r="E54" s="1"/>
      <c r="F54" s="3">
        <f>C54+E54</f>
        <v>183200</v>
      </c>
    </row>
    <row r="55" spans="1:6" ht="47.25">
      <c r="A55" s="6" t="s">
        <v>104</v>
      </c>
      <c r="B55" s="1">
        <v>23700</v>
      </c>
      <c r="C55" s="1">
        <v>20800</v>
      </c>
      <c r="D55" s="1">
        <v>20000</v>
      </c>
      <c r="E55" s="1">
        <v>2900</v>
      </c>
      <c r="F55" s="3">
        <f>C55+E55</f>
        <v>23700</v>
      </c>
    </row>
    <row r="56" spans="1:6" ht="18" customHeight="1">
      <c r="A56" s="7" t="s">
        <v>99</v>
      </c>
      <c r="B56" s="1"/>
      <c r="C56" s="1"/>
      <c r="D56" s="1"/>
      <c r="E56" s="1"/>
      <c r="F56" s="1"/>
    </row>
    <row r="57" spans="1:6" ht="18" customHeight="1">
      <c r="A57" s="7" t="s">
        <v>98</v>
      </c>
      <c r="B57" s="1"/>
      <c r="C57" s="1"/>
      <c r="D57" s="1"/>
      <c r="E57" s="1"/>
      <c r="F57" s="1"/>
    </row>
    <row r="58" spans="1:6" ht="32.25" customHeight="1">
      <c r="A58" s="85" t="s">
        <v>100</v>
      </c>
      <c r="B58" s="1">
        <v>45000</v>
      </c>
      <c r="C58" s="1">
        <v>45000</v>
      </c>
      <c r="D58" s="1">
        <v>45000</v>
      </c>
      <c r="E58" s="1"/>
      <c r="F58" s="1">
        <f aca="true" t="shared" si="2" ref="F58:F68">C58+E58</f>
        <v>45000</v>
      </c>
    </row>
    <row r="59" spans="1:6" ht="34.5" customHeight="1">
      <c r="A59" s="85" t="s">
        <v>101</v>
      </c>
      <c r="B59" s="1">
        <v>200000</v>
      </c>
      <c r="C59" s="1">
        <v>200000</v>
      </c>
      <c r="D59" s="1">
        <v>200000</v>
      </c>
      <c r="E59" s="1"/>
      <c r="F59" s="1">
        <f t="shared" si="2"/>
        <v>200000</v>
      </c>
    </row>
    <row r="60" spans="1:6" ht="25.5" customHeight="1">
      <c r="A60" s="85" t="s">
        <v>101</v>
      </c>
      <c r="B60" s="1"/>
      <c r="C60" s="1"/>
      <c r="D60" s="1"/>
      <c r="E60" s="1"/>
      <c r="F60" s="1">
        <f t="shared" si="2"/>
        <v>0</v>
      </c>
    </row>
    <row r="61" spans="1:6" ht="33.75" customHeight="1">
      <c r="A61" s="85" t="s">
        <v>102</v>
      </c>
      <c r="B61" s="1">
        <v>18500</v>
      </c>
      <c r="C61" s="1">
        <v>10340</v>
      </c>
      <c r="D61" s="1">
        <v>10340</v>
      </c>
      <c r="E61" s="1"/>
      <c r="F61" s="1">
        <f t="shared" si="2"/>
        <v>10340</v>
      </c>
    </row>
    <row r="62" spans="1:6" ht="33.75" customHeight="1">
      <c r="A62" s="85" t="s">
        <v>103</v>
      </c>
      <c r="B62" s="1">
        <v>111500</v>
      </c>
      <c r="C62" s="1">
        <v>53368</v>
      </c>
      <c r="D62" s="1">
        <v>51968</v>
      </c>
      <c r="E62" s="1">
        <v>10100</v>
      </c>
      <c r="F62" s="1">
        <f t="shared" si="2"/>
        <v>63468</v>
      </c>
    </row>
    <row r="63" spans="1:6" ht="52.5" customHeight="1">
      <c r="A63" s="85" t="s">
        <v>105</v>
      </c>
      <c r="B63" s="1">
        <v>5000</v>
      </c>
      <c r="C63" s="1">
        <v>5000</v>
      </c>
      <c r="D63" s="1">
        <v>5000</v>
      </c>
      <c r="E63" s="1"/>
      <c r="F63" s="1">
        <f t="shared" si="2"/>
        <v>5000</v>
      </c>
    </row>
    <row r="64" spans="1:6" ht="47.25" customHeight="1">
      <c r="A64" s="85" t="s">
        <v>106</v>
      </c>
      <c r="B64" s="1">
        <v>100</v>
      </c>
      <c r="C64" s="1">
        <v>100</v>
      </c>
      <c r="D64" s="1">
        <v>100</v>
      </c>
      <c r="E64" s="1"/>
      <c r="F64" s="1">
        <f t="shared" si="2"/>
        <v>100</v>
      </c>
    </row>
    <row r="65" spans="1:6" ht="47.25">
      <c r="A65" s="85" t="s">
        <v>107</v>
      </c>
      <c r="B65" s="1"/>
      <c r="C65" s="1"/>
      <c r="D65" s="1"/>
      <c r="E65" s="1"/>
      <c r="F65" s="1">
        <f t="shared" si="2"/>
        <v>0</v>
      </c>
    </row>
    <row r="66" spans="1:6" ht="15.75">
      <c r="A66" s="85" t="s">
        <v>174</v>
      </c>
      <c r="B66" s="1">
        <v>26100</v>
      </c>
      <c r="C66" s="1">
        <v>26100</v>
      </c>
      <c r="D66" s="1">
        <v>26100</v>
      </c>
      <c r="E66" s="1"/>
      <c r="F66" s="1">
        <f t="shared" si="2"/>
        <v>26100</v>
      </c>
    </row>
    <row r="67" spans="1:6" ht="22.5" customHeight="1">
      <c r="A67" s="6" t="s">
        <v>109</v>
      </c>
      <c r="B67" s="1"/>
      <c r="C67" s="1"/>
      <c r="D67" s="1"/>
      <c r="E67" s="1"/>
      <c r="F67" s="1">
        <f t="shared" si="2"/>
        <v>0</v>
      </c>
    </row>
    <row r="68" spans="1:6" ht="22.5" customHeight="1">
      <c r="A68" s="6" t="s">
        <v>110</v>
      </c>
      <c r="B68" s="1"/>
      <c r="C68" s="1"/>
      <c r="D68" s="1"/>
      <c r="E68" s="1"/>
      <c r="F68" s="1">
        <f t="shared" si="2"/>
        <v>0</v>
      </c>
    </row>
    <row r="69" spans="1:6" ht="51.75" customHeight="1">
      <c r="A69" s="6" t="s">
        <v>111</v>
      </c>
      <c r="B69" s="3">
        <f>SUM(B70:B78)</f>
        <v>70000</v>
      </c>
      <c r="C69" s="3">
        <v>70000</v>
      </c>
      <c r="D69" s="3">
        <v>70000</v>
      </c>
      <c r="E69" s="3"/>
      <c r="F69" s="3">
        <f>SUM(F70:F78)</f>
        <v>70000</v>
      </c>
    </row>
    <row r="70" spans="1:6" ht="38.25">
      <c r="A70" s="87" t="s">
        <v>112</v>
      </c>
      <c r="B70" s="3"/>
      <c r="C70" s="3"/>
      <c r="D70" s="3"/>
      <c r="E70" s="3"/>
      <c r="F70" s="3"/>
    </row>
    <row r="71" spans="1:6" ht="25.5">
      <c r="A71" s="87" t="s">
        <v>113</v>
      </c>
      <c r="B71" s="3"/>
      <c r="C71" s="3"/>
      <c r="D71" s="3"/>
      <c r="E71" s="3"/>
      <c r="F71" s="3"/>
    </row>
    <row r="72" spans="1:6" ht="25.5">
      <c r="A72" s="87" t="s">
        <v>114</v>
      </c>
      <c r="B72" s="3"/>
      <c r="C72" s="3"/>
      <c r="D72" s="3"/>
      <c r="E72" s="3"/>
      <c r="F72" s="3"/>
    </row>
    <row r="73" spans="1:6" ht="83.25" customHeight="1">
      <c r="A73" s="95" t="s">
        <v>143</v>
      </c>
      <c r="B73" s="3"/>
      <c r="C73" s="3"/>
      <c r="D73" s="3"/>
      <c r="E73" s="3"/>
      <c r="F73" s="3"/>
    </row>
    <row r="74" spans="1:6" ht="25.5">
      <c r="A74" s="87" t="s">
        <v>116</v>
      </c>
      <c r="B74" s="3"/>
      <c r="C74" s="3"/>
      <c r="D74" s="3"/>
      <c r="E74" s="3"/>
      <c r="F74" s="3"/>
    </row>
    <row r="75" spans="1:6" ht="25.5">
      <c r="A75" s="87" t="s">
        <v>117</v>
      </c>
      <c r="B75" s="3">
        <v>70000</v>
      </c>
      <c r="C75" s="3"/>
      <c r="D75" s="3"/>
      <c r="E75" s="3">
        <v>70000</v>
      </c>
      <c r="F75" s="3">
        <f>C75+E75</f>
        <v>70000</v>
      </c>
    </row>
    <row r="76" spans="1:6" ht="27" customHeight="1">
      <c r="A76" s="88" t="s">
        <v>118</v>
      </c>
      <c r="B76" s="3"/>
      <c r="C76" s="3"/>
      <c r="D76" s="3"/>
      <c r="E76" s="3"/>
      <c r="F76" s="3"/>
    </row>
    <row r="77" spans="1:6" ht="25.5">
      <c r="A77" s="88" t="s">
        <v>119</v>
      </c>
      <c r="B77" s="3"/>
      <c r="C77" s="3"/>
      <c r="D77" s="3"/>
      <c r="E77" s="3"/>
      <c r="F77" s="3"/>
    </row>
    <row r="78" spans="1:6" ht="25.5">
      <c r="A78" s="87" t="s">
        <v>120</v>
      </c>
      <c r="B78" s="3"/>
      <c r="C78" s="3"/>
      <c r="D78" s="3"/>
      <c r="E78" s="3"/>
      <c r="F78" s="3"/>
    </row>
    <row r="79" spans="1:6" ht="28.5" customHeight="1" thickBot="1">
      <c r="A79" s="89" t="s">
        <v>121</v>
      </c>
      <c r="B79" s="48"/>
      <c r="C79" s="48"/>
      <c r="D79" s="48"/>
      <c r="E79" s="48"/>
      <c r="F79" s="48"/>
    </row>
    <row r="80" spans="1:6" ht="28.5" customHeight="1">
      <c r="A80" s="92" t="s">
        <v>123</v>
      </c>
      <c r="B80" s="93">
        <f>B81</f>
        <v>0</v>
      </c>
      <c r="C80" s="93">
        <f>C81</f>
        <v>0</v>
      </c>
      <c r="D80" s="93">
        <f>D81</f>
        <v>0</v>
      </c>
      <c r="E80" s="93">
        <f>E81</f>
        <v>0</v>
      </c>
      <c r="F80" s="93">
        <f>F81</f>
        <v>0</v>
      </c>
    </row>
    <row r="81" spans="1:6" ht="51.75" customHeight="1" thickBot="1">
      <c r="A81" s="91" t="s">
        <v>124</v>
      </c>
      <c r="B81" s="90"/>
      <c r="C81" s="90"/>
      <c r="D81" s="90"/>
      <c r="E81" s="90"/>
      <c r="F81" s="90"/>
    </row>
    <row r="82" spans="1:6" ht="16.5" thickBot="1">
      <c r="A82" s="18" t="s">
        <v>3</v>
      </c>
      <c r="B82" s="19">
        <f>B80+B51+B9</f>
        <v>15755111.86</v>
      </c>
      <c r="C82" s="19">
        <f>C80+C51+C9</f>
        <v>13423081.499999998</v>
      </c>
      <c r="D82" s="19">
        <f>D80+D51+D9</f>
        <v>13420881.499999998</v>
      </c>
      <c r="E82" s="19">
        <f>E80+E51+E9</f>
        <v>1204426.72</v>
      </c>
      <c r="F82" s="19">
        <f>F80+F51+F9</f>
        <v>14627508.219999999</v>
      </c>
    </row>
    <row r="83" spans="1:6" ht="15.75">
      <c r="A83" s="20"/>
      <c r="B83" s="21"/>
      <c r="C83" s="21"/>
      <c r="D83" s="21"/>
      <c r="E83" s="21"/>
      <c r="F83" s="21"/>
    </row>
    <row r="84" spans="1:6" ht="15.75">
      <c r="A84" s="20" t="s">
        <v>154</v>
      </c>
      <c r="B84" s="22"/>
      <c r="C84" s="22"/>
      <c r="D84" s="22"/>
      <c r="E84" s="22"/>
      <c r="F84" s="22"/>
    </row>
    <row r="85" spans="1:6" ht="16.5" customHeight="1" thickBot="1">
      <c r="A85" s="123" t="s">
        <v>125</v>
      </c>
      <c r="B85" s="123"/>
      <c r="C85" s="123"/>
      <c r="D85" s="123"/>
      <c r="E85" s="123"/>
      <c r="F85" s="23"/>
    </row>
    <row r="86" spans="1:6" ht="16.5" thickBot="1">
      <c r="A86" s="113" t="s">
        <v>153</v>
      </c>
      <c r="B86" s="113" t="s">
        <v>51</v>
      </c>
      <c r="C86" s="115" t="s">
        <v>53</v>
      </c>
      <c r="D86" s="116"/>
      <c r="E86" s="117"/>
      <c r="F86" s="23"/>
    </row>
    <row r="87" spans="1:6" ht="48" thickBot="1">
      <c r="A87" s="114"/>
      <c r="B87" s="114"/>
      <c r="C87" s="26" t="s">
        <v>12</v>
      </c>
      <c r="D87" s="26" t="s">
        <v>13</v>
      </c>
      <c r="E87" s="26" t="s">
        <v>14</v>
      </c>
      <c r="F87" s="23"/>
    </row>
    <row r="88" spans="1:6" ht="15.75">
      <c r="A88" s="27" t="s">
        <v>15</v>
      </c>
      <c r="B88" s="27"/>
      <c r="C88" s="28">
        <f>SUM(C89:C93)</f>
        <v>77281.9</v>
      </c>
      <c r="D88" s="28">
        <f>SUM(D89:D93)</f>
        <v>77281.9</v>
      </c>
      <c r="E88" s="28">
        <f>SUM(E89:E93)</f>
        <v>2519723.62</v>
      </c>
      <c r="F88" s="23"/>
    </row>
    <row r="89" spans="1:6" ht="18" customHeight="1">
      <c r="A89" s="29" t="s">
        <v>16</v>
      </c>
      <c r="B89" s="29" t="s">
        <v>52</v>
      </c>
      <c r="C89" s="96">
        <v>30934.98</v>
      </c>
      <c r="D89" s="96">
        <v>30934.98</v>
      </c>
      <c r="E89" s="96">
        <v>99329.49</v>
      </c>
      <c r="F89" s="23"/>
    </row>
    <row r="90" spans="1:6" ht="18" customHeight="1">
      <c r="A90" s="102" t="s">
        <v>160</v>
      </c>
      <c r="B90" s="103" t="s">
        <v>52</v>
      </c>
      <c r="C90" s="105"/>
      <c r="D90" s="105"/>
      <c r="E90" s="105">
        <v>63114.91</v>
      </c>
      <c r="F90" s="23"/>
    </row>
    <row r="91" spans="1:6" ht="15.75">
      <c r="A91" s="33" t="s">
        <v>159</v>
      </c>
      <c r="B91" s="104" t="s">
        <v>52</v>
      </c>
      <c r="C91" s="105"/>
      <c r="D91" s="105"/>
      <c r="E91" s="105">
        <v>36000.86</v>
      </c>
      <c r="F91" s="23"/>
    </row>
    <row r="92" spans="1:6" ht="15.75">
      <c r="A92" s="33" t="s">
        <v>17</v>
      </c>
      <c r="B92" s="33" t="s">
        <v>52</v>
      </c>
      <c r="C92" s="34">
        <v>40128.92</v>
      </c>
      <c r="D92" s="34">
        <v>40128.92</v>
      </c>
      <c r="E92" s="34">
        <v>2216838.48</v>
      </c>
      <c r="F92" s="23"/>
    </row>
    <row r="93" spans="1:6" ht="16.5" thickBot="1">
      <c r="A93" s="25" t="s">
        <v>18</v>
      </c>
      <c r="B93" s="25" t="s">
        <v>52</v>
      </c>
      <c r="C93" s="99">
        <v>6218</v>
      </c>
      <c r="D93" s="99">
        <v>6218</v>
      </c>
      <c r="E93" s="99">
        <v>104439.88</v>
      </c>
      <c r="F93" s="23"/>
    </row>
    <row r="94" spans="1:6" ht="16.5" thickBot="1">
      <c r="A94" s="36"/>
      <c r="B94" s="23"/>
      <c r="C94" s="23"/>
      <c r="D94" s="23"/>
      <c r="E94" s="23"/>
      <c r="F94" s="23"/>
    </row>
    <row r="95" spans="1:6" ht="16.5" thickBot="1">
      <c r="A95" s="113" t="s">
        <v>11</v>
      </c>
      <c r="B95" s="113" t="s">
        <v>51</v>
      </c>
      <c r="C95" s="115" t="s">
        <v>54</v>
      </c>
      <c r="D95" s="116"/>
      <c r="E95" s="117"/>
      <c r="F95" s="23"/>
    </row>
    <row r="96" spans="1:6" ht="48" thickBot="1">
      <c r="A96" s="114"/>
      <c r="B96" s="114"/>
      <c r="C96" s="26" t="s">
        <v>12</v>
      </c>
      <c r="D96" s="26" t="s">
        <v>13</v>
      </c>
      <c r="E96" s="26" t="s">
        <v>14</v>
      </c>
      <c r="F96" s="23"/>
    </row>
    <row r="97" spans="1:6" ht="15.75">
      <c r="A97" s="37" t="s">
        <v>15</v>
      </c>
      <c r="B97" s="38"/>
      <c r="C97" s="28">
        <f>SUM(C98:C105)</f>
        <v>127482.92</v>
      </c>
      <c r="D97" s="28">
        <f>SUM(D98:D105)</f>
        <v>127482.92</v>
      </c>
      <c r="E97" s="28">
        <f>SUM(E98:E105)</f>
        <v>1192243.3699999999</v>
      </c>
      <c r="F97" s="23"/>
    </row>
    <row r="98" spans="1:6" ht="15.75">
      <c r="A98" s="33" t="s">
        <v>144</v>
      </c>
      <c r="B98" s="33" t="s">
        <v>52</v>
      </c>
      <c r="C98" s="33"/>
      <c r="D98" s="33"/>
      <c r="E98" s="33">
        <v>100</v>
      </c>
      <c r="F98" s="23"/>
    </row>
    <row r="99" spans="1:6" ht="15.75">
      <c r="A99" s="29" t="s">
        <v>20</v>
      </c>
      <c r="B99" s="29" t="s">
        <v>52</v>
      </c>
      <c r="C99" s="29"/>
      <c r="D99" s="29"/>
      <c r="E99" s="29">
        <v>7539.72</v>
      </c>
      <c r="F99" s="23"/>
    </row>
    <row r="100" spans="1:6" ht="15.75">
      <c r="A100" s="29" t="s">
        <v>21</v>
      </c>
      <c r="B100" s="29" t="s">
        <v>52</v>
      </c>
      <c r="C100" s="29"/>
      <c r="D100" s="29"/>
      <c r="E100" s="29"/>
      <c r="F100" s="23"/>
    </row>
    <row r="101" spans="1:6" ht="15.75">
      <c r="A101" s="29" t="s">
        <v>22</v>
      </c>
      <c r="B101" s="29" t="s">
        <v>52</v>
      </c>
      <c r="C101" s="29">
        <v>6610</v>
      </c>
      <c r="D101" s="29">
        <v>6610</v>
      </c>
      <c r="E101" s="29">
        <v>155332.35</v>
      </c>
      <c r="F101" s="23"/>
    </row>
    <row r="102" spans="1:6" ht="15.75">
      <c r="A102" s="29" t="s">
        <v>23</v>
      </c>
      <c r="B102" s="29" t="s">
        <v>52</v>
      </c>
      <c r="C102" s="29">
        <v>16433</v>
      </c>
      <c r="D102" s="29">
        <v>16433</v>
      </c>
      <c r="E102" s="29">
        <v>263060.73</v>
      </c>
      <c r="F102" s="23"/>
    </row>
    <row r="103" spans="1:6" ht="15.75">
      <c r="A103" s="29" t="s">
        <v>145</v>
      </c>
      <c r="B103" s="29" t="s">
        <v>52</v>
      </c>
      <c r="C103" s="29">
        <v>5099.98</v>
      </c>
      <c r="D103" s="29">
        <v>5099.98</v>
      </c>
      <c r="E103" s="29">
        <v>45304.27</v>
      </c>
      <c r="F103" s="23"/>
    </row>
    <row r="104" spans="1:6" ht="16.5" thickBot="1">
      <c r="A104" s="33" t="s">
        <v>59</v>
      </c>
      <c r="B104" s="25" t="s">
        <v>52</v>
      </c>
      <c r="C104" s="25">
        <v>95208.64</v>
      </c>
      <c r="D104" s="25">
        <v>95208.64</v>
      </c>
      <c r="E104" s="25">
        <v>691401.58</v>
      </c>
      <c r="F104" s="23"/>
    </row>
    <row r="105" spans="1:6" ht="16.5" thickBot="1">
      <c r="A105" s="98" t="s">
        <v>146</v>
      </c>
      <c r="B105" s="25" t="s">
        <v>52</v>
      </c>
      <c r="C105" s="25">
        <v>4131.3</v>
      </c>
      <c r="D105" s="25">
        <v>4131.3</v>
      </c>
      <c r="E105" s="25">
        <v>29504.72</v>
      </c>
      <c r="F105" s="23"/>
    </row>
    <row r="106" spans="1:6" ht="15.75">
      <c r="A106" s="36"/>
      <c r="B106" s="23"/>
      <c r="C106" s="23"/>
      <c r="D106" s="23"/>
      <c r="E106" s="23"/>
      <c r="F106" s="23"/>
    </row>
    <row r="107" spans="1:6" ht="16.5" thickBot="1">
      <c r="A107" s="39" t="s">
        <v>126</v>
      </c>
      <c r="B107" s="23"/>
      <c r="C107" s="23"/>
      <c r="D107" s="23"/>
      <c r="E107" s="23"/>
      <c r="F107" s="23"/>
    </row>
    <row r="108" spans="1:6" ht="30" customHeight="1" thickBot="1">
      <c r="A108" s="109" t="s">
        <v>24</v>
      </c>
      <c r="B108" s="115" t="s">
        <v>25</v>
      </c>
      <c r="C108" s="117"/>
      <c r="D108" s="115" t="s">
        <v>26</v>
      </c>
      <c r="E108" s="117"/>
      <c r="F108" s="109" t="s">
        <v>27</v>
      </c>
    </row>
    <row r="109" spans="1:6" ht="21" customHeight="1" thickBot="1">
      <c r="A109" s="110"/>
      <c r="B109" s="40" t="s">
        <v>28</v>
      </c>
      <c r="C109" s="40" t="s">
        <v>29</v>
      </c>
      <c r="D109" s="40" t="s">
        <v>28</v>
      </c>
      <c r="E109" s="40" t="s">
        <v>29</v>
      </c>
      <c r="F109" s="110"/>
    </row>
    <row r="110" spans="1:6" ht="24" customHeight="1">
      <c r="A110" s="41" t="s">
        <v>63</v>
      </c>
      <c r="B110" s="28">
        <f>B111+B112+B113+B114+B115+B116+B117+B118+B119</f>
        <v>921508.2199999999</v>
      </c>
      <c r="C110" s="28">
        <f>C111+C112+C113+C114+C115+C116+C117+C118+C119</f>
        <v>0</v>
      </c>
      <c r="D110" s="28">
        <f>D111+D112+D113+D114+D115+D116+D117+D118+D119</f>
        <v>921508.2199999999</v>
      </c>
      <c r="E110" s="28">
        <f>E111+E112+E113+E114+E115+E116+E117+E118+E119</f>
        <v>0</v>
      </c>
      <c r="F110" s="42"/>
    </row>
    <row r="111" spans="1:6" ht="15.75">
      <c r="A111" s="43" t="s">
        <v>30</v>
      </c>
      <c r="B111" s="77">
        <f>E13+E15+E25+E27+E39+E38+E45</f>
        <v>730200.7</v>
      </c>
      <c r="C111" s="44"/>
      <c r="D111" s="1">
        <f aca="true" t="shared" si="3" ref="D111:D120">B111</f>
        <v>730200.7</v>
      </c>
      <c r="E111" s="44"/>
      <c r="F111" s="45"/>
    </row>
    <row r="112" spans="1:6" ht="15.75">
      <c r="A112" s="43" t="s">
        <v>31</v>
      </c>
      <c r="B112" s="77">
        <f>E17+E30+E40+E46</f>
        <v>8768.439999999999</v>
      </c>
      <c r="C112" s="44"/>
      <c r="D112" s="1">
        <f t="shared" si="3"/>
        <v>8768.439999999999</v>
      </c>
      <c r="E112" s="44"/>
      <c r="F112" s="45"/>
    </row>
    <row r="113" spans="1:6" ht="15.75">
      <c r="A113" s="43" t="s">
        <v>7</v>
      </c>
      <c r="B113" s="46">
        <f>E19+E23</f>
        <v>20467</v>
      </c>
      <c r="C113" s="44"/>
      <c r="D113" s="1">
        <f t="shared" si="3"/>
        <v>20467</v>
      </c>
      <c r="E113" s="44"/>
      <c r="F113" s="45"/>
    </row>
    <row r="114" spans="1:6" ht="15.75">
      <c r="A114" s="43" t="s">
        <v>32</v>
      </c>
      <c r="B114" s="46">
        <f>E31</f>
        <v>127073.71</v>
      </c>
      <c r="C114" s="44"/>
      <c r="D114" s="1">
        <f t="shared" si="3"/>
        <v>127073.71</v>
      </c>
      <c r="E114" s="44"/>
      <c r="F114" s="45"/>
    </row>
    <row r="115" spans="1:6" ht="15.75">
      <c r="A115" s="43" t="s">
        <v>33</v>
      </c>
      <c r="B115" s="46">
        <f>E32</f>
        <v>24610.41</v>
      </c>
      <c r="C115" s="44"/>
      <c r="D115" s="1">
        <f t="shared" si="3"/>
        <v>24610.41</v>
      </c>
      <c r="E115" s="44"/>
      <c r="F115" s="45"/>
    </row>
    <row r="116" spans="1:6" ht="15.75">
      <c r="A116" s="43" t="s">
        <v>34</v>
      </c>
      <c r="B116" s="1">
        <f>E33</f>
        <v>8387.96</v>
      </c>
      <c r="C116" s="44"/>
      <c r="D116" s="1">
        <f t="shared" si="3"/>
        <v>8387.96</v>
      </c>
      <c r="E116" s="44"/>
      <c r="F116" s="45"/>
    </row>
    <row r="117" spans="1:6" ht="15.75">
      <c r="A117" s="43" t="s">
        <v>35</v>
      </c>
      <c r="B117" s="1">
        <f>E34</f>
        <v>2000</v>
      </c>
      <c r="C117" s="44"/>
      <c r="D117" s="1">
        <f t="shared" si="3"/>
        <v>2000</v>
      </c>
      <c r="E117" s="5"/>
      <c r="F117" s="45"/>
    </row>
    <row r="118" spans="1:6" ht="15.75">
      <c r="A118" s="47" t="s">
        <v>67</v>
      </c>
      <c r="B118" s="48"/>
      <c r="C118" s="49"/>
      <c r="D118" s="1">
        <f t="shared" si="3"/>
        <v>0</v>
      </c>
      <c r="E118" s="50">
        <f>C118</f>
        <v>0</v>
      </c>
      <c r="F118" s="51"/>
    </row>
    <row r="119" spans="1:6" ht="15.75">
      <c r="A119" s="47" t="s">
        <v>68</v>
      </c>
      <c r="B119" s="48">
        <f>E50</f>
        <v>0</v>
      </c>
      <c r="C119" s="49"/>
      <c r="D119" s="1">
        <f t="shared" si="3"/>
        <v>0</v>
      </c>
      <c r="E119" s="50"/>
      <c r="F119" s="51"/>
    </row>
    <row r="120" spans="1:6" ht="21.75" customHeight="1" thickBot="1">
      <c r="A120" s="52" t="s">
        <v>70</v>
      </c>
      <c r="B120" s="53">
        <f>E52+E53+E54+E55+E56+E57+E58+E59+E60+E61+E62+E63+E64+E65+E66+E67+E68+E70+E71+E72+E73+E74+E75+E76+E77+E78+E79+E81</f>
        <v>100634.5</v>
      </c>
      <c r="C120" s="54"/>
      <c r="D120" s="53">
        <f t="shared" si="3"/>
        <v>100634.5</v>
      </c>
      <c r="E120" s="54"/>
      <c r="F120" s="55"/>
    </row>
    <row r="121" spans="1:6" ht="15.75">
      <c r="A121" s="36"/>
      <c r="B121" s="23"/>
      <c r="C121" s="23"/>
      <c r="D121" s="23"/>
      <c r="E121" s="23"/>
      <c r="F121" s="23"/>
    </row>
    <row r="122" spans="1:6" ht="15.75">
      <c r="A122" s="56" t="s">
        <v>127</v>
      </c>
      <c r="B122" s="56"/>
      <c r="C122" s="56"/>
      <c r="D122" s="23"/>
      <c r="E122" s="23"/>
      <c r="F122" s="23"/>
    </row>
    <row r="123" spans="1:6" ht="15.75">
      <c r="A123" s="57" t="s">
        <v>162</v>
      </c>
      <c r="B123" s="23"/>
      <c r="C123" s="23"/>
      <c r="D123" s="23"/>
      <c r="E123" s="23"/>
      <c r="F123" s="23"/>
    </row>
    <row r="124" spans="1:6" ht="16.5" thickBot="1">
      <c r="A124" s="57" t="s">
        <v>36</v>
      </c>
      <c r="B124" s="23"/>
      <c r="C124" s="23"/>
      <c r="D124" s="23"/>
      <c r="E124" s="23"/>
      <c r="F124" s="23"/>
    </row>
    <row r="125" spans="1:6" ht="48" thickBot="1">
      <c r="A125" s="58" t="s">
        <v>24</v>
      </c>
      <c r="B125" s="59" t="s">
        <v>56</v>
      </c>
      <c r="C125" s="24" t="s">
        <v>57</v>
      </c>
      <c r="D125" s="23"/>
      <c r="E125" s="23"/>
      <c r="F125" s="23"/>
    </row>
    <row r="126" spans="1:6" s="63" customFormat="1" ht="15.75" customHeight="1" thickBot="1">
      <c r="A126" s="60" t="s">
        <v>37</v>
      </c>
      <c r="B126" s="61">
        <f>SUM(B127:B130)</f>
        <v>1329089</v>
      </c>
      <c r="C126" s="61"/>
      <c r="D126" s="62"/>
      <c r="E126" s="62"/>
      <c r="F126" s="62"/>
    </row>
    <row r="127" spans="1:6" ht="16.5" thickBot="1">
      <c r="A127" s="25" t="s">
        <v>38</v>
      </c>
      <c r="B127" s="26"/>
      <c r="C127" s="26"/>
      <c r="D127" s="23"/>
      <c r="E127" s="23"/>
      <c r="F127" s="23"/>
    </row>
    <row r="128" spans="1:6" ht="16.5" thickBot="1">
      <c r="A128" s="25" t="s">
        <v>39</v>
      </c>
      <c r="B128" s="26">
        <v>1329089</v>
      </c>
      <c r="C128" s="26"/>
      <c r="D128" s="23"/>
      <c r="E128" s="23"/>
      <c r="F128" s="23"/>
    </row>
    <row r="129" spans="1:6" ht="16.5" thickBot="1">
      <c r="A129" s="64" t="s">
        <v>64</v>
      </c>
      <c r="B129" s="26"/>
      <c r="C129" s="26"/>
      <c r="D129" s="23"/>
      <c r="E129" s="23"/>
      <c r="F129" s="23"/>
    </row>
    <row r="130" spans="1:6" ht="16.5" thickBot="1">
      <c r="A130" s="64" t="s">
        <v>66</v>
      </c>
      <c r="B130" s="26"/>
      <c r="C130" s="26"/>
      <c r="D130" s="23"/>
      <c r="E130" s="23"/>
      <c r="F130" s="23"/>
    </row>
    <row r="131" spans="1:6" s="63" customFormat="1" ht="16.5" thickBot="1">
      <c r="A131" s="60" t="s">
        <v>40</v>
      </c>
      <c r="B131" s="61">
        <f>SUM(B132:B136)</f>
        <v>0</v>
      </c>
      <c r="C131" s="61"/>
      <c r="D131" s="62"/>
      <c r="E131" s="62"/>
      <c r="F131" s="62"/>
    </row>
    <row r="132" spans="1:6" ht="16.5" thickBot="1">
      <c r="A132" s="25" t="s">
        <v>41</v>
      </c>
      <c r="B132" s="26"/>
      <c r="C132" s="26"/>
      <c r="D132" s="23"/>
      <c r="E132" s="23"/>
      <c r="F132" s="23"/>
    </row>
    <row r="133" spans="1:6" ht="16.5" thickBot="1">
      <c r="A133" s="25" t="s">
        <v>42</v>
      </c>
      <c r="B133" s="26"/>
      <c r="C133" s="26"/>
      <c r="D133" s="23"/>
      <c r="E133" s="23"/>
      <c r="F133" s="23"/>
    </row>
    <row r="134" spans="1:6" ht="16.5" thickBot="1">
      <c r="A134" s="25" t="s">
        <v>43</v>
      </c>
      <c r="B134" s="26"/>
      <c r="C134" s="26"/>
      <c r="D134" s="23"/>
      <c r="E134" s="23"/>
      <c r="F134" s="23"/>
    </row>
    <row r="135" spans="1:6" ht="16.5" thickBot="1">
      <c r="A135" s="64" t="s">
        <v>69</v>
      </c>
      <c r="B135" s="26"/>
      <c r="C135" s="26"/>
      <c r="D135" s="23"/>
      <c r="E135" s="23"/>
      <c r="F135" s="23"/>
    </row>
    <row r="136" spans="1:6" ht="16.5" thickBot="1">
      <c r="A136" s="64" t="s">
        <v>165</v>
      </c>
      <c r="B136" s="26"/>
      <c r="C136" s="26"/>
      <c r="D136" s="23"/>
      <c r="E136" s="23"/>
      <c r="F136" s="23"/>
    </row>
    <row r="137" spans="1:6" s="63" customFormat="1" ht="18" customHeight="1" thickBot="1">
      <c r="A137" s="60" t="s">
        <v>44</v>
      </c>
      <c r="B137" s="61">
        <v>0</v>
      </c>
      <c r="C137" s="65">
        <v>2200</v>
      </c>
      <c r="D137" s="62"/>
      <c r="E137" s="62"/>
      <c r="F137" s="62"/>
    </row>
    <row r="138" spans="1:6" s="63" customFormat="1" ht="16.5" thickBot="1">
      <c r="A138" s="60" t="s">
        <v>45</v>
      </c>
      <c r="B138" s="61">
        <v>0</v>
      </c>
      <c r="C138" s="61">
        <v>0</v>
      </c>
      <c r="D138" s="62"/>
      <c r="E138" s="62"/>
      <c r="F138" s="62"/>
    </row>
    <row r="139" spans="1:6" s="63" customFormat="1" ht="15.75">
      <c r="A139" s="66"/>
      <c r="B139" s="66"/>
      <c r="C139" s="66"/>
      <c r="D139" s="62"/>
      <c r="E139" s="62"/>
      <c r="F139" s="62"/>
    </row>
    <row r="140" spans="1:6" ht="15.75">
      <c r="A140" s="119" t="s">
        <v>128</v>
      </c>
      <c r="B140" s="119"/>
      <c r="C140" s="119"/>
      <c r="D140" s="23"/>
      <c r="E140" s="23"/>
      <c r="F140" s="23"/>
    </row>
    <row r="141" spans="1:6" ht="16.5" thickBot="1">
      <c r="A141" s="36" t="s">
        <v>58</v>
      </c>
      <c r="B141" s="23"/>
      <c r="C141" s="23"/>
      <c r="D141" s="23"/>
      <c r="E141" s="23"/>
      <c r="F141" s="23"/>
    </row>
    <row r="142" spans="1:6" ht="16.5" thickBot="1">
      <c r="A142" s="113" t="s">
        <v>11</v>
      </c>
      <c r="B142" s="113" t="s">
        <v>55</v>
      </c>
      <c r="C142" s="115" t="s">
        <v>46</v>
      </c>
      <c r="D142" s="116"/>
      <c r="E142" s="117"/>
      <c r="F142" s="23"/>
    </row>
    <row r="143" spans="1:6" ht="46.5" customHeight="1" thickBot="1">
      <c r="A143" s="114"/>
      <c r="B143" s="114"/>
      <c r="C143" s="26" t="s">
        <v>12</v>
      </c>
      <c r="D143" s="26" t="s">
        <v>13</v>
      </c>
      <c r="E143" s="26" t="s">
        <v>14</v>
      </c>
      <c r="F143" s="23"/>
    </row>
    <row r="144" spans="1:6" ht="15.75">
      <c r="A144" s="37" t="s">
        <v>15</v>
      </c>
      <c r="B144" s="67"/>
      <c r="C144" s="38">
        <f>SUM(C145:C148)</f>
        <v>0</v>
      </c>
      <c r="D144" s="38">
        <f>SUM(D145:D148)</f>
        <v>0</v>
      </c>
      <c r="E144" s="38">
        <f>SUM(E145:E148)</f>
        <v>7539.720000000001</v>
      </c>
      <c r="F144" s="23"/>
    </row>
    <row r="145" spans="1:6" ht="15.75">
      <c r="A145" s="33" t="s">
        <v>47</v>
      </c>
      <c r="B145" s="68"/>
      <c r="C145" s="69"/>
      <c r="D145" s="69"/>
      <c r="E145" s="69">
        <v>4983.56</v>
      </c>
      <c r="F145" s="23"/>
    </row>
    <row r="146" spans="1:6" ht="15.75">
      <c r="A146" s="31" t="s">
        <v>48</v>
      </c>
      <c r="B146" s="70"/>
      <c r="C146" s="71"/>
      <c r="D146" s="71"/>
      <c r="E146" s="71">
        <v>2119.98</v>
      </c>
      <c r="F146" s="23"/>
    </row>
    <row r="147" spans="1:6" ht="15.75">
      <c r="A147" s="33" t="s">
        <v>49</v>
      </c>
      <c r="B147" s="68"/>
      <c r="C147" s="69"/>
      <c r="D147" s="69"/>
      <c r="E147" s="69">
        <v>436.18</v>
      </c>
      <c r="F147" s="23"/>
    </row>
    <row r="148" spans="1:6" ht="16.5" thickBot="1">
      <c r="A148" s="25" t="s">
        <v>50</v>
      </c>
      <c r="B148" s="26"/>
      <c r="C148" s="72"/>
      <c r="D148" s="72"/>
      <c r="E148" s="72"/>
      <c r="F148" s="23"/>
    </row>
    <row r="149" spans="1:6" ht="15.75">
      <c r="A149" s="20"/>
      <c r="B149" s="22"/>
      <c r="C149" s="22"/>
      <c r="D149" s="22"/>
      <c r="E149" s="22"/>
      <c r="F149" s="22"/>
    </row>
    <row r="150" spans="1:6" ht="31.5" customHeight="1">
      <c r="A150" s="122" t="s">
        <v>139</v>
      </c>
      <c r="B150" s="122"/>
      <c r="C150" s="73"/>
      <c r="D150" s="73"/>
      <c r="E150" s="73"/>
      <c r="F150" s="74"/>
    </row>
    <row r="151" spans="1:5" ht="15.75">
      <c r="A151" s="23" t="s">
        <v>140</v>
      </c>
      <c r="B151" s="23"/>
      <c r="C151" s="23"/>
      <c r="D151" s="23"/>
      <c r="E151" s="23"/>
    </row>
    <row r="152" spans="1:38" s="75" customFormat="1" ht="15.75">
      <c r="A152" s="23"/>
      <c r="B152" s="23"/>
      <c r="C152" s="23"/>
      <c r="D152" s="23"/>
      <c r="E152" s="23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</row>
    <row r="153" spans="1:38" s="75" customFormat="1" ht="15.75">
      <c r="A153" s="23" t="s">
        <v>71</v>
      </c>
      <c r="B153" s="23"/>
      <c r="C153" s="23"/>
      <c r="D153" s="23"/>
      <c r="E153" s="23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</row>
    <row r="154" spans="1:5" ht="15.75">
      <c r="A154" s="23"/>
      <c r="B154" s="23"/>
      <c r="C154" s="23"/>
      <c r="D154" s="23"/>
      <c r="E154" s="23"/>
    </row>
    <row r="155" spans="2:5" ht="15.75">
      <c r="B155" s="23"/>
      <c r="C155" s="23"/>
      <c r="D155" s="23"/>
      <c r="E155" s="23"/>
    </row>
  </sheetData>
  <sheetProtection/>
  <mergeCells count="27">
    <mergeCell ref="D1:F1"/>
    <mergeCell ref="A150:B150"/>
    <mergeCell ref="A85:E85"/>
    <mergeCell ref="A108:A109"/>
    <mergeCell ref="B108:C108"/>
    <mergeCell ref="D108:E108"/>
    <mergeCell ref="B95:B96"/>
    <mergeCell ref="C95:E95"/>
    <mergeCell ref="A95:A96"/>
    <mergeCell ref="A142:A143"/>
    <mergeCell ref="B142:B143"/>
    <mergeCell ref="C142:E142"/>
    <mergeCell ref="A140:C140"/>
    <mergeCell ref="D7:D8"/>
    <mergeCell ref="A7:A8"/>
    <mergeCell ref="B7:B8"/>
    <mergeCell ref="E7:E8"/>
    <mergeCell ref="A2:F2"/>
    <mergeCell ref="A3:F3"/>
    <mergeCell ref="A4:E4"/>
    <mergeCell ref="F108:F109"/>
    <mergeCell ref="A5:E5"/>
    <mergeCell ref="F7:F8"/>
    <mergeCell ref="A86:A87"/>
    <mergeCell ref="B86:B87"/>
    <mergeCell ref="C86:E86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5" max="5" man="1"/>
    <brk id="8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55"/>
  <sheetViews>
    <sheetView view="pageBreakPreview" zoomScaleNormal="81" zoomScaleSheetLayoutView="100" workbookViewId="0" topLeftCell="A1">
      <pane xSplit="1" ySplit="8" topLeftCell="B9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05" sqref="C105:E105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172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B10+B48</f>
        <v>15095593.879999999</v>
      </c>
      <c r="C9" s="84">
        <f>C10+C48</f>
        <v>13938965.719999999</v>
      </c>
      <c r="D9" s="84">
        <f>D10+D48</f>
        <v>13938965.719999999</v>
      </c>
      <c r="E9" s="84">
        <f>E10+E48</f>
        <v>1019530.19</v>
      </c>
      <c r="F9" s="84">
        <f>F10+F48</f>
        <v>14958495.909999998</v>
      </c>
    </row>
    <row r="10" spans="1:6" ht="29.25" customHeight="1">
      <c r="A10" s="80" t="s">
        <v>90</v>
      </c>
      <c r="B10" s="3">
        <f>B11+B24+B37+B44+B47+B21</f>
        <v>14936093.879999999</v>
      </c>
      <c r="C10" s="3">
        <f>C11+C24+C37+C44+C47+C21</f>
        <v>13779465.719999999</v>
      </c>
      <c r="D10" s="3">
        <f>D11+D24+D37+D44+D47+D21</f>
        <v>13779465.719999999</v>
      </c>
      <c r="E10" s="3">
        <f>E11+E24+E37+E44+E47+E21</f>
        <v>1019530.19</v>
      </c>
      <c r="F10" s="3">
        <f>F11+F24+F37+F44+F47+F21</f>
        <v>14798995.909999998</v>
      </c>
    </row>
    <row r="11" spans="1:6" ht="94.5">
      <c r="A11" s="6" t="s">
        <v>142</v>
      </c>
      <c r="B11" s="3">
        <f>B12+B18</f>
        <v>11257800</v>
      </c>
      <c r="C11" s="3">
        <f>C12+C18</f>
        <v>10449921</v>
      </c>
      <c r="D11" s="3">
        <f>D12+D18</f>
        <v>10449921</v>
      </c>
      <c r="E11" s="3">
        <f>E12+E18</f>
        <v>807879</v>
      </c>
      <c r="F11" s="3">
        <f>F12+F18</f>
        <v>11257800</v>
      </c>
    </row>
    <row r="12" spans="1:6" ht="15.75">
      <c r="A12" s="6" t="s">
        <v>93</v>
      </c>
      <c r="B12" s="3">
        <f>SUM(B13:B17)</f>
        <v>11184600</v>
      </c>
      <c r="C12" s="3">
        <f>SUM(C13:C17)</f>
        <v>10393754</v>
      </c>
      <c r="D12" s="3">
        <f>SUM(D13:D17)</f>
        <v>10393754</v>
      </c>
      <c r="E12" s="3">
        <f>SUM(E13:E17)</f>
        <v>790846</v>
      </c>
      <c r="F12" s="3">
        <f>SUM(F13:F17)</f>
        <v>11184600</v>
      </c>
    </row>
    <row r="13" spans="1:8" ht="18" customHeight="1">
      <c r="A13" s="11" t="s">
        <v>78</v>
      </c>
      <c r="B13" s="77">
        <v>8588200</v>
      </c>
      <c r="C13" s="77">
        <v>5277566</v>
      </c>
      <c r="D13" s="77">
        <v>5277566</v>
      </c>
      <c r="E13" s="77">
        <v>574334</v>
      </c>
      <c r="F13" s="77">
        <f>C13+E13</f>
        <v>5851900</v>
      </c>
      <c r="G13" s="101"/>
      <c r="H13" s="74"/>
    </row>
    <row r="14" spans="1:8" ht="18" customHeight="1">
      <c r="A14" s="11" t="s">
        <v>157</v>
      </c>
      <c r="B14" s="77"/>
      <c r="C14" s="77">
        <v>1366300</v>
      </c>
      <c r="D14" s="77">
        <v>1366300</v>
      </c>
      <c r="E14" s="77"/>
      <c r="F14" s="77">
        <f>C14+E14</f>
        <v>1366300</v>
      </c>
      <c r="G14" s="101"/>
      <c r="H14" s="74"/>
    </row>
    <row r="15" spans="1:8" ht="15.75">
      <c r="A15" s="8" t="s">
        <v>79</v>
      </c>
      <c r="B15" s="77"/>
      <c r="C15" s="77">
        <v>1323000</v>
      </c>
      <c r="D15" s="77">
        <v>1323000</v>
      </c>
      <c r="E15" s="77">
        <v>47000</v>
      </c>
      <c r="F15" s="77">
        <f>C15+E15</f>
        <v>1370000</v>
      </c>
      <c r="G15" s="101"/>
      <c r="H15" s="74"/>
    </row>
    <row r="16" spans="1:8" ht="15.75">
      <c r="A16" s="8" t="s">
        <v>80</v>
      </c>
      <c r="B16" s="77">
        <v>2596400</v>
      </c>
      <c r="C16" s="77">
        <v>2082843</v>
      </c>
      <c r="D16" s="77">
        <v>2082843</v>
      </c>
      <c r="E16" s="77">
        <v>169512</v>
      </c>
      <c r="F16" s="77">
        <f>C16+E16</f>
        <v>2252355</v>
      </c>
      <c r="G16" s="101"/>
      <c r="H16" s="74"/>
    </row>
    <row r="17" spans="1:8" ht="15.75">
      <c r="A17" s="8" t="s">
        <v>156</v>
      </c>
      <c r="B17" s="77"/>
      <c r="C17" s="77">
        <v>344045</v>
      </c>
      <c r="D17" s="77">
        <v>344045</v>
      </c>
      <c r="E17" s="77"/>
      <c r="F17" s="77">
        <f>C17+E17</f>
        <v>344045</v>
      </c>
      <c r="G17" s="101"/>
      <c r="H17" s="74"/>
    </row>
    <row r="18" spans="1:8" ht="17.25" customHeight="1">
      <c r="A18" s="11" t="s">
        <v>94</v>
      </c>
      <c r="B18" s="3">
        <f>B19+B23</f>
        <v>73200</v>
      </c>
      <c r="C18" s="3">
        <f>C19+C23</f>
        <v>56167</v>
      </c>
      <c r="D18" s="3">
        <f>D19+D23</f>
        <v>56167</v>
      </c>
      <c r="E18" s="3">
        <f>E19+E23</f>
        <v>17033</v>
      </c>
      <c r="F18" s="3">
        <f>F19+F23</f>
        <v>73200</v>
      </c>
      <c r="G18" s="101"/>
      <c r="H18" s="74"/>
    </row>
    <row r="19" spans="1:8" ht="15.75">
      <c r="A19" s="8" t="s">
        <v>61</v>
      </c>
      <c r="B19" s="1">
        <v>68900</v>
      </c>
      <c r="C19" s="1">
        <v>53300</v>
      </c>
      <c r="D19" s="1">
        <v>53300</v>
      </c>
      <c r="E19" s="1">
        <v>15600</v>
      </c>
      <c r="F19" s="1">
        <f>C19+E19</f>
        <v>68900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26700</v>
      </c>
      <c r="D20" s="1">
        <v>26700</v>
      </c>
      <c r="E20" s="1">
        <v>1300</v>
      </c>
      <c r="F20" s="1">
        <f>C20+E20</f>
        <v>28000</v>
      </c>
    </row>
    <row r="21" spans="1:6" s="13" customFormat="1" ht="47.25">
      <c r="A21" s="6" t="s">
        <v>171</v>
      </c>
      <c r="B21" s="78">
        <f>B22+B23</f>
        <v>18400</v>
      </c>
      <c r="C21" s="78">
        <f>C22+C23</f>
        <v>12267</v>
      </c>
      <c r="D21" s="78">
        <f>D22+D23</f>
        <v>12267</v>
      </c>
      <c r="E21" s="78">
        <f>E22+E23</f>
        <v>6133</v>
      </c>
      <c r="F21" s="78">
        <f>F22+F23</f>
        <v>18400</v>
      </c>
    </row>
    <row r="22" spans="1:8" ht="15.75">
      <c r="A22" s="8" t="s">
        <v>170</v>
      </c>
      <c r="B22" s="77">
        <v>14100</v>
      </c>
      <c r="C22" s="77">
        <v>9400</v>
      </c>
      <c r="D22" s="77">
        <v>9400</v>
      </c>
      <c r="E22" s="77">
        <v>4700</v>
      </c>
      <c r="F22" s="1">
        <f>C22+E22</f>
        <v>14100</v>
      </c>
      <c r="G22" s="106"/>
      <c r="H22" s="74"/>
    </row>
    <row r="23" spans="1:6" s="13" customFormat="1" ht="15.75">
      <c r="A23" s="8" t="s">
        <v>169</v>
      </c>
      <c r="B23" s="77">
        <v>4300</v>
      </c>
      <c r="C23" s="77">
        <v>2867</v>
      </c>
      <c r="D23" s="77">
        <v>2867</v>
      </c>
      <c r="E23" s="77">
        <v>1433</v>
      </c>
      <c r="F23" s="1">
        <f>C23+E23</f>
        <v>4300</v>
      </c>
    </row>
    <row r="24" spans="1:6" ht="63">
      <c r="A24" s="12" t="s">
        <v>91</v>
      </c>
      <c r="B24" s="3">
        <f>B25+B26+B27+B28+B29+B30+B31+B32+B33+B34+B35+B36</f>
        <v>3084400</v>
      </c>
      <c r="C24" s="3">
        <f>C25+C26+C27+C28+C29+C30+C31+C32+C33+C34+C35+C36</f>
        <v>2782718.1</v>
      </c>
      <c r="D24" s="3">
        <f>D25+D26+D27+D28+D29+D30+D31+D32+D33+D34+D35+D36</f>
        <v>2782718.1</v>
      </c>
      <c r="E24" s="3">
        <f>E25+E26+E27+E28+E29+E30+E31+E32+E33+E34+E35+E36</f>
        <v>164583.93</v>
      </c>
      <c r="F24" s="3">
        <f>F25+F26+F27+F28+F30+F31+F32+F33+F34+F35+F36</f>
        <v>2947302.03</v>
      </c>
    </row>
    <row r="25" spans="1:6" ht="15.75">
      <c r="A25" s="8" t="s">
        <v>84</v>
      </c>
      <c r="B25" s="77">
        <v>1011500</v>
      </c>
      <c r="C25" s="77">
        <v>543000</v>
      </c>
      <c r="D25" s="77">
        <v>543000</v>
      </c>
      <c r="E25" s="77">
        <v>49400</v>
      </c>
      <c r="F25" s="77">
        <f aca="true" t="shared" si="0" ref="F25:F36">C25+E25</f>
        <v>592400</v>
      </c>
    </row>
    <row r="26" spans="1:6" ht="15.75">
      <c r="A26" s="11" t="s">
        <v>157</v>
      </c>
      <c r="B26" s="77"/>
      <c r="C26" s="77">
        <v>74500</v>
      </c>
      <c r="D26" s="77">
        <v>74500</v>
      </c>
      <c r="E26" s="77"/>
      <c r="F26" s="77">
        <f t="shared" si="0"/>
        <v>74500</v>
      </c>
    </row>
    <row r="27" spans="1:6" ht="15.75">
      <c r="A27" s="11" t="s">
        <v>85</v>
      </c>
      <c r="B27" s="77"/>
      <c r="C27" s="77">
        <v>314600</v>
      </c>
      <c r="D27" s="77">
        <v>314600</v>
      </c>
      <c r="E27" s="77">
        <v>30000</v>
      </c>
      <c r="F27" s="77">
        <f t="shared" si="0"/>
        <v>344600</v>
      </c>
    </row>
    <row r="28" spans="1:6" ht="15.75">
      <c r="A28" s="11" t="s">
        <v>81</v>
      </c>
      <c r="B28" s="77">
        <v>305500</v>
      </c>
      <c r="C28" s="77">
        <v>288400</v>
      </c>
      <c r="D28" s="77">
        <v>288400</v>
      </c>
      <c r="E28" s="77">
        <v>17100</v>
      </c>
      <c r="F28" s="77">
        <f t="shared" si="0"/>
        <v>305500</v>
      </c>
    </row>
    <row r="29" spans="1:6" ht="15.75" hidden="1">
      <c r="A29" s="8"/>
      <c r="B29" s="77"/>
      <c r="C29" s="77"/>
      <c r="D29" s="77"/>
      <c r="E29" s="77"/>
      <c r="F29" s="77">
        <f t="shared" si="0"/>
        <v>0</v>
      </c>
    </row>
    <row r="30" spans="1:6" ht="15.75" hidden="1">
      <c r="A30" s="8"/>
      <c r="B30" s="77"/>
      <c r="C30" s="77"/>
      <c r="D30" s="77"/>
      <c r="E30" s="77"/>
      <c r="F30" s="77">
        <f t="shared" si="0"/>
        <v>0</v>
      </c>
    </row>
    <row r="31" spans="1:6" ht="15.75">
      <c r="A31" s="94" t="s">
        <v>134</v>
      </c>
      <c r="B31" s="14">
        <v>1112300</v>
      </c>
      <c r="C31" s="14">
        <v>1020870.89</v>
      </c>
      <c r="D31" s="14">
        <v>1020870.89</v>
      </c>
      <c r="E31" s="14"/>
      <c r="F31" s="77">
        <f t="shared" si="0"/>
        <v>1020870.89</v>
      </c>
    </row>
    <row r="32" spans="1:6" ht="15.75">
      <c r="A32" s="94" t="s">
        <v>130</v>
      </c>
      <c r="B32" s="1">
        <v>422000</v>
      </c>
      <c r="C32" s="1">
        <v>348754.39</v>
      </c>
      <c r="D32" s="1">
        <v>348754.39</v>
      </c>
      <c r="E32" s="1">
        <v>49964.93</v>
      </c>
      <c r="F32" s="77">
        <f t="shared" si="0"/>
        <v>398719.32</v>
      </c>
    </row>
    <row r="33" spans="1:6" ht="15.75">
      <c r="A33" s="94" t="s">
        <v>131</v>
      </c>
      <c r="B33" s="1">
        <v>86300</v>
      </c>
      <c r="C33" s="1">
        <v>77564.32</v>
      </c>
      <c r="D33" s="1">
        <v>77564.32</v>
      </c>
      <c r="E33" s="1"/>
      <c r="F33" s="77">
        <f t="shared" si="0"/>
        <v>77564.32</v>
      </c>
    </row>
    <row r="34" spans="1:6" ht="15.75">
      <c r="A34" s="8" t="s">
        <v>74</v>
      </c>
      <c r="B34" s="1">
        <v>28900</v>
      </c>
      <c r="C34" s="1">
        <v>23181</v>
      </c>
      <c r="D34" s="1">
        <v>23181</v>
      </c>
      <c r="E34" s="1">
        <v>5719</v>
      </c>
      <c r="F34" s="77">
        <f t="shared" si="0"/>
        <v>28900</v>
      </c>
    </row>
    <row r="35" spans="1:6" ht="15.75">
      <c r="A35" s="8" t="s">
        <v>75</v>
      </c>
      <c r="B35" s="1">
        <v>13000</v>
      </c>
      <c r="C35" s="1">
        <v>13000</v>
      </c>
      <c r="D35" s="1">
        <v>13000</v>
      </c>
      <c r="E35" s="1"/>
      <c r="F35" s="77">
        <f t="shared" si="0"/>
        <v>13000</v>
      </c>
    </row>
    <row r="36" spans="1:6" ht="15.75">
      <c r="A36" s="8" t="s">
        <v>147</v>
      </c>
      <c r="B36" s="1">
        <v>104900</v>
      </c>
      <c r="C36" s="1">
        <v>78847.5</v>
      </c>
      <c r="D36" s="1">
        <v>78847.5</v>
      </c>
      <c r="E36" s="1">
        <v>12400</v>
      </c>
      <c r="F36" s="77">
        <f t="shared" si="0"/>
        <v>91247.5</v>
      </c>
    </row>
    <row r="37" spans="1:6" ht="49.5" customHeight="1">
      <c r="A37" s="12" t="s">
        <v>95</v>
      </c>
      <c r="B37" s="78">
        <f>B38+B39+B40+B41+B42+B43</f>
        <v>178400</v>
      </c>
      <c r="C37" s="78">
        <f>C38+C39+C40+C41+C42+C43</f>
        <v>160139.75</v>
      </c>
      <c r="D37" s="78">
        <f>D38+D39+D40+D41+D42+D43</f>
        <v>160139.75</v>
      </c>
      <c r="E37" s="78">
        <f>E38+E39+E40+E41+E42+E43</f>
        <v>18260.25</v>
      </c>
      <c r="F37" s="78">
        <f>F38+F39+F40+F41+F42+F43</f>
        <v>178400</v>
      </c>
    </row>
    <row r="38" spans="1:7" ht="15.75">
      <c r="A38" s="11" t="s">
        <v>82</v>
      </c>
      <c r="B38" s="77">
        <v>137000</v>
      </c>
      <c r="C38" s="77">
        <v>80836.2</v>
      </c>
      <c r="D38" s="77">
        <v>80836.2</v>
      </c>
      <c r="E38" s="77">
        <v>9208.25</v>
      </c>
      <c r="F38" s="77">
        <f aca="true" t="shared" si="1" ref="F38:F43">C38+E38</f>
        <v>90044.45</v>
      </c>
      <c r="G38" s="100"/>
    </row>
    <row r="39" spans="1:6" ht="15.75">
      <c r="A39" s="8" t="s">
        <v>77</v>
      </c>
      <c r="B39" s="77"/>
      <c r="C39" s="77">
        <v>40955.55</v>
      </c>
      <c r="D39" s="77">
        <v>40955.55</v>
      </c>
      <c r="E39" s="77">
        <v>6000</v>
      </c>
      <c r="F39" s="77">
        <f t="shared" si="1"/>
        <v>46955.55</v>
      </c>
    </row>
    <row r="40" spans="1:6" ht="15.75">
      <c r="A40" s="11" t="s">
        <v>83</v>
      </c>
      <c r="B40" s="77">
        <v>41400</v>
      </c>
      <c r="C40" s="77">
        <v>38348</v>
      </c>
      <c r="D40" s="77">
        <v>38348</v>
      </c>
      <c r="E40" s="77">
        <v>3052</v>
      </c>
      <c r="F40" s="77">
        <f t="shared" si="1"/>
        <v>41400</v>
      </c>
    </row>
    <row r="41" spans="1:6" ht="15.75">
      <c r="A41" s="94" t="s">
        <v>129</v>
      </c>
      <c r="B41" s="77"/>
      <c r="C41" s="77"/>
      <c r="D41" s="77"/>
      <c r="E41" s="77"/>
      <c r="F41" s="77">
        <f t="shared" si="1"/>
        <v>0</v>
      </c>
    </row>
    <row r="42" spans="1:6" ht="15.75">
      <c r="A42" s="94" t="s">
        <v>130</v>
      </c>
      <c r="B42" s="77"/>
      <c r="C42" s="77"/>
      <c r="D42" s="77"/>
      <c r="E42" s="77"/>
      <c r="F42" s="77">
        <f t="shared" si="1"/>
        <v>0</v>
      </c>
    </row>
    <row r="43" spans="1:6" ht="15.75">
      <c r="A43" s="94" t="s">
        <v>131</v>
      </c>
      <c r="B43" s="77"/>
      <c r="C43" s="77"/>
      <c r="D43" s="77"/>
      <c r="E43" s="77"/>
      <c r="F43" s="77">
        <f t="shared" si="1"/>
        <v>0</v>
      </c>
    </row>
    <row r="44" spans="1:6" ht="31.5">
      <c r="A44" s="6" t="s">
        <v>87</v>
      </c>
      <c r="B44" s="3">
        <f>B45+B46</f>
        <v>255182.02</v>
      </c>
      <c r="C44" s="3">
        <f>C45+C46</f>
        <v>232508.01</v>
      </c>
      <c r="D44" s="3">
        <f>D45+D46</f>
        <v>232508.01</v>
      </c>
      <c r="E44" s="3">
        <f>E45+E46</f>
        <v>22674.010000000002</v>
      </c>
      <c r="F44" s="3">
        <f>F45+F46</f>
        <v>255182.02</v>
      </c>
    </row>
    <row r="45" spans="1:6" ht="17.25" customHeight="1">
      <c r="A45" s="8" t="s">
        <v>5</v>
      </c>
      <c r="B45" s="1">
        <v>195937.56</v>
      </c>
      <c r="C45" s="1">
        <v>178577.56</v>
      </c>
      <c r="D45" s="1">
        <v>178577.56</v>
      </c>
      <c r="E45" s="1">
        <v>17360</v>
      </c>
      <c r="F45" s="1">
        <f>C45+E45</f>
        <v>195937.56</v>
      </c>
    </row>
    <row r="46" spans="1:6" ht="15" customHeight="1">
      <c r="A46" s="8" t="s">
        <v>6</v>
      </c>
      <c r="B46" s="1">
        <v>59244.46</v>
      </c>
      <c r="C46" s="1">
        <v>53930.45</v>
      </c>
      <c r="D46" s="1">
        <v>53930.45</v>
      </c>
      <c r="E46" s="1">
        <v>5314.01</v>
      </c>
      <c r="F46" s="1">
        <f>C46+E46</f>
        <v>59244.46</v>
      </c>
    </row>
    <row r="47" spans="1:6" ht="34.5" customHeight="1">
      <c r="A47" s="6" t="s">
        <v>88</v>
      </c>
      <c r="B47" s="3">
        <v>141911.86</v>
      </c>
      <c r="C47" s="15">
        <v>141911.86</v>
      </c>
      <c r="D47" s="15">
        <v>141911.86</v>
      </c>
      <c r="E47" s="15"/>
      <c r="F47" s="1">
        <f>C47+E47</f>
        <v>141911.86</v>
      </c>
    </row>
    <row r="48" spans="1:6" ht="25.5" customHeight="1">
      <c r="A48" s="81" t="s">
        <v>96</v>
      </c>
      <c r="B48" s="3">
        <f>B49</f>
        <v>159500</v>
      </c>
      <c r="C48" s="3">
        <f>C49</f>
        <v>159500</v>
      </c>
      <c r="D48" s="3">
        <f>D49</f>
        <v>159500</v>
      </c>
      <c r="E48" s="3">
        <f>E49</f>
        <v>0</v>
      </c>
      <c r="F48" s="3">
        <f>F49</f>
        <v>159500</v>
      </c>
    </row>
    <row r="49" spans="1:6" ht="51.75" customHeight="1">
      <c r="A49" s="82" t="s">
        <v>132</v>
      </c>
      <c r="B49" s="3">
        <f>SUM(B50:B50)</f>
        <v>159500</v>
      </c>
      <c r="C49" s="3">
        <f>SUM(C50:C50)</f>
        <v>159500</v>
      </c>
      <c r="D49" s="3">
        <f>SUM(D50:D50)</f>
        <v>159500</v>
      </c>
      <c r="E49" s="3">
        <f>SUM(E50:E50)</f>
        <v>0</v>
      </c>
      <c r="F49" s="3">
        <f>SUM(F50:F50)</f>
        <v>159500</v>
      </c>
    </row>
    <row r="50" spans="1:6" ht="15.75" customHeight="1" thickBot="1">
      <c r="A50" s="83" t="s">
        <v>4</v>
      </c>
      <c r="B50" s="1">
        <v>159500</v>
      </c>
      <c r="C50" s="1">
        <v>159500</v>
      </c>
      <c r="D50" s="1">
        <v>159500</v>
      </c>
      <c r="E50" s="1"/>
      <c r="F50" s="1">
        <f>C50+E50</f>
        <v>159500</v>
      </c>
    </row>
    <row r="51" spans="1:6" ht="30" customHeight="1">
      <c r="A51" s="16" t="s">
        <v>133</v>
      </c>
      <c r="B51" s="17">
        <f>SUM(B52:B69)+B79</f>
        <v>1026440</v>
      </c>
      <c r="C51" s="17">
        <f>SUM(C52:C69)+C79</f>
        <v>688542.5</v>
      </c>
      <c r="D51" s="17">
        <f>SUM(D52:D69)+D79</f>
        <v>676108</v>
      </c>
      <c r="E51" s="17">
        <f>SUM(E52:E69)+E79</f>
        <v>322965.5</v>
      </c>
      <c r="F51" s="17">
        <f>SUM(F52:F69)+F79</f>
        <v>1011508</v>
      </c>
    </row>
    <row r="52" spans="1:6" ht="30" customHeight="1">
      <c r="A52" s="86" t="s">
        <v>108</v>
      </c>
      <c r="B52" s="3"/>
      <c r="C52" s="3"/>
      <c r="D52" s="3"/>
      <c r="E52" s="3"/>
      <c r="F52" s="3"/>
    </row>
    <row r="53" spans="1:6" ht="47.25">
      <c r="A53" s="4" t="s">
        <v>122</v>
      </c>
      <c r="B53" s="3">
        <v>67100</v>
      </c>
      <c r="C53" s="3">
        <v>61634.5</v>
      </c>
      <c r="D53" s="3">
        <v>52900</v>
      </c>
      <c r="E53" s="3">
        <v>5465.5</v>
      </c>
      <c r="F53" s="3">
        <f>C53+E53</f>
        <v>67100</v>
      </c>
    </row>
    <row r="54" spans="1:6" ht="79.5" customHeight="1">
      <c r="A54" s="6" t="s">
        <v>97</v>
      </c>
      <c r="B54" s="1">
        <v>183200</v>
      </c>
      <c r="C54" s="1">
        <v>183200</v>
      </c>
      <c r="D54" s="1">
        <v>183200</v>
      </c>
      <c r="E54" s="1"/>
      <c r="F54" s="3">
        <f>C54+E54</f>
        <v>183200</v>
      </c>
    </row>
    <row r="55" spans="1:6" ht="47.25">
      <c r="A55" s="6" t="s">
        <v>104</v>
      </c>
      <c r="B55" s="1">
        <v>23700</v>
      </c>
      <c r="C55" s="1">
        <v>23700</v>
      </c>
      <c r="D55" s="1">
        <v>20000</v>
      </c>
      <c r="E55" s="1"/>
      <c r="F55" s="3">
        <f>C55+E55</f>
        <v>23700</v>
      </c>
    </row>
    <row r="56" spans="1:6" ht="18" customHeight="1">
      <c r="A56" s="7" t="s">
        <v>99</v>
      </c>
      <c r="B56" s="1"/>
      <c r="C56" s="1"/>
      <c r="D56" s="1"/>
      <c r="E56" s="1"/>
      <c r="F56" s="1"/>
    </row>
    <row r="57" spans="1:6" ht="18" customHeight="1">
      <c r="A57" s="7" t="s">
        <v>98</v>
      </c>
      <c r="B57" s="1"/>
      <c r="C57" s="1"/>
      <c r="D57" s="1"/>
      <c r="E57" s="1"/>
      <c r="F57" s="1"/>
    </row>
    <row r="58" spans="1:6" ht="32.25" customHeight="1">
      <c r="A58" s="85" t="s">
        <v>100</v>
      </c>
      <c r="B58" s="1">
        <v>45000</v>
      </c>
      <c r="C58" s="1">
        <v>45000</v>
      </c>
      <c r="D58" s="1">
        <v>45000</v>
      </c>
      <c r="E58" s="1"/>
      <c r="F58" s="1">
        <f aca="true" t="shared" si="2" ref="F58:F68">C58+E58</f>
        <v>45000</v>
      </c>
    </row>
    <row r="59" spans="1:6" ht="34.5" customHeight="1">
      <c r="A59" s="85" t="s">
        <v>101</v>
      </c>
      <c r="B59" s="1">
        <v>200000</v>
      </c>
      <c r="C59" s="1">
        <v>200000</v>
      </c>
      <c r="D59" s="1">
        <v>200000</v>
      </c>
      <c r="E59" s="1"/>
      <c r="F59" s="1">
        <f t="shared" si="2"/>
        <v>200000</v>
      </c>
    </row>
    <row r="60" spans="1:6" ht="47.25" customHeight="1">
      <c r="A60" s="85" t="s">
        <v>175</v>
      </c>
      <c r="B60" s="1">
        <v>300000</v>
      </c>
      <c r="C60" s="1"/>
      <c r="D60" s="1"/>
      <c r="E60" s="1">
        <v>300000</v>
      </c>
      <c r="F60" s="1">
        <f t="shared" si="2"/>
        <v>300000</v>
      </c>
    </row>
    <row r="61" spans="1:6" ht="33.75" customHeight="1">
      <c r="A61" s="85" t="s">
        <v>102</v>
      </c>
      <c r="B61" s="1">
        <v>10340</v>
      </c>
      <c r="C61" s="1">
        <v>10340</v>
      </c>
      <c r="D61" s="1">
        <v>10340</v>
      </c>
      <c r="E61" s="1"/>
      <c r="F61" s="1">
        <f t="shared" si="2"/>
        <v>10340</v>
      </c>
    </row>
    <row r="62" spans="1:6" ht="33.75" customHeight="1">
      <c r="A62" s="85" t="s">
        <v>103</v>
      </c>
      <c r="B62" s="1">
        <v>95900</v>
      </c>
      <c r="C62" s="1">
        <v>63468</v>
      </c>
      <c r="D62" s="1">
        <v>63468</v>
      </c>
      <c r="E62" s="1">
        <v>17500</v>
      </c>
      <c r="F62" s="1">
        <f t="shared" si="2"/>
        <v>80968</v>
      </c>
    </row>
    <row r="63" spans="1:6" ht="52.5" customHeight="1">
      <c r="A63" s="85" t="s">
        <v>105</v>
      </c>
      <c r="B63" s="1">
        <v>5000</v>
      </c>
      <c r="C63" s="1">
        <v>5000</v>
      </c>
      <c r="D63" s="1">
        <v>5000</v>
      </c>
      <c r="E63" s="1"/>
      <c r="F63" s="1">
        <f t="shared" si="2"/>
        <v>5000</v>
      </c>
    </row>
    <row r="64" spans="1:6" ht="47.25" customHeight="1">
      <c r="A64" s="85" t="s">
        <v>106</v>
      </c>
      <c r="B64" s="1">
        <v>100</v>
      </c>
      <c r="C64" s="1">
        <v>100</v>
      </c>
      <c r="D64" s="1">
        <v>100</v>
      </c>
      <c r="E64" s="1"/>
      <c r="F64" s="1">
        <f t="shared" si="2"/>
        <v>100</v>
      </c>
    </row>
    <row r="65" spans="1:6" ht="47.25">
      <c r="A65" s="85" t="s">
        <v>107</v>
      </c>
      <c r="B65" s="1"/>
      <c r="C65" s="1"/>
      <c r="D65" s="1"/>
      <c r="E65" s="1"/>
      <c r="F65" s="1">
        <f t="shared" si="2"/>
        <v>0</v>
      </c>
    </row>
    <row r="66" spans="1:6" ht="15.75">
      <c r="A66" s="85" t="s">
        <v>174</v>
      </c>
      <c r="B66" s="1">
        <v>26100</v>
      </c>
      <c r="C66" s="1">
        <v>26100</v>
      </c>
      <c r="D66" s="1">
        <v>26100</v>
      </c>
      <c r="E66" s="1"/>
      <c r="F66" s="1">
        <f t="shared" si="2"/>
        <v>26100</v>
      </c>
    </row>
    <row r="67" spans="1:6" ht="22.5" customHeight="1">
      <c r="A67" s="6" t="s">
        <v>109</v>
      </c>
      <c r="B67" s="1"/>
      <c r="C67" s="1"/>
      <c r="D67" s="1"/>
      <c r="E67" s="1"/>
      <c r="F67" s="1">
        <f t="shared" si="2"/>
        <v>0</v>
      </c>
    </row>
    <row r="68" spans="1:6" ht="22.5" customHeight="1">
      <c r="A68" s="6" t="s">
        <v>110</v>
      </c>
      <c r="B68" s="1"/>
      <c r="C68" s="1"/>
      <c r="D68" s="1"/>
      <c r="E68" s="1"/>
      <c r="F68" s="1">
        <f t="shared" si="2"/>
        <v>0</v>
      </c>
    </row>
    <row r="69" spans="1:6" ht="51.75" customHeight="1">
      <c r="A69" s="6" t="s">
        <v>111</v>
      </c>
      <c r="B69" s="3">
        <f>SUM(B70:B78)</f>
        <v>70000</v>
      </c>
      <c r="C69" s="3">
        <v>70000</v>
      </c>
      <c r="D69" s="3">
        <v>70000</v>
      </c>
      <c r="E69" s="3"/>
      <c r="F69" s="3">
        <f>SUM(F70:F78)</f>
        <v>70000</v>
      </c>
    </row>
    <row r="70" spans="1:6" ht="38.25">
      <c r="A70" s="87" t="s">
        <v>112</v>
      </c>
      <c r="B70" s="3"/>
      <c r="C70" s="3"/>
      <c r="D70" s="3"/>
      <c r="E70" s="3"/>
      <c r="F70" s="3"/>
    </row>
    <row r="71" spans="1:6" ht="25.5">
      <c r="A71" s="87" t="s">
        <v>113</v>
      </c>
      <c r="B71" s="3"/>
      <c r="C71" s="3"/>
      <c r="D71" s="3"/>
      <c r="E71" s="3"/>
      <c r="F71" s="3"/>
    </row>
    <row r="72" spans="1:6" ht="25.5">
      <c r="A72" s="87" t="s">
        <v>114</v>
      </c>
      <c r="B72" s="3"/>
      <c r="C72" s="3"/>
      <c r="D72" s="3"/>
      <c r="E72" s="3"/>
      <c r="F72" s="3"/>
    </row>
    <row r="73" spans="1:6" ht="83.25" customHeight="1">
      <c r="A73" s="95" t="s">
        <v>143</v>
      </c>
      <c r="B73" s="3"/>
      <c r="C73" s="3"/>
      <c r="D73" s="3"/>
      <c r="E73" s="3"/>
      <c r="F73" s="3"/>
    </row>
    <row r="74" spans="1:6" ht="25.5">
      <c r="A74" s="87" t="s">
        <v>116</v>
      </c>
      <c r="B74" s="3"/>
      <c r="C74" s="3"/>
      <c r="D74" s="3"/>
      <c r="E74" s="3"/>
      <c r="F74" s="3"/>
    </row>
    <row r="75" spans="1:6" ht="25.5">
      <c r="A75" s="87" t="s">
        <v>117</v>
      </c>
      <c r="B75" s="3">
        <v>70000</v>
      </c>
      <c r="C75" s="3">
        <v>70000</v>
      </c>
      <c r="D75" s="3">
        <v>70000</v>
      </c>
      <c r="E75" s="3"/>
      <c r="F75" s="3">
        <f>C75+E75</f>
        <v>70000</v>
      </c>
    </row>
    <row r="76" spans="1:6" ht="27" customHeight="1">
      <c r="A76" s="88" t="s">
        <v>118</v>
      </c>
      <c r="B76" s="3"/>
      <c r="C76" s="3"/>
      <c r="D76" s="3"/>
      <c r="E76" s="3"/>
      <c r="F76" s="3"/>
    </row>
    <row r="77" spans="1:6" ht="25.5">
      <c r="A77" s="88" t="s">
        <v>119</v>
      </c>
      <c r="B77" s="3"/>
      <c r="C77" s="3"/>
      <c r="D77" s="3"/>
      <c r="E77" s="3"/>
      <c r="F77" s="3"/>
    </row>
    <row r="78" spans="1:6" ht="25.5">
      <c r="A78" s="87" t="s">
        <v>120</v>
      </c>
      <c r="B78" s="3"/>
      <c r="C78" s="3"/>
      <c r="D78" s="3"/>
      <c r="E78" s="3"/>
      <c r="F78" s="3"/>
    </row>
    <row r="79" spans="1:6" ht="28.5" customHeight="1" thickBot="1">
      <c r="A79" s="89" t="s">
        <v>121</v>
      </c>
      <c r="B79" s="48"/>
      <c r="C79" s="48"/>
      <c r="D79" s="48"/>
      <c r="E79" s="48"/>
      <c r="F79" s="48"/>
    </row>
    <row r="80" spans="1:6" ht="28.5" customHeight="1">
      <c r="A80" s="92" t="s">
        <v>123</v>
      </c>
      <c r="B80" s="93">
        <f>B81</f>
        <v>0</v>
      </c>
      <c r="C80" s="93">
        <f>C81</f>
        <v>0</v>
      </c>
      <c r="D80" s="93">
        <f>D81</f>
        <v>0</v>
      </c>
      <c r="E80" s="93">
        <f>E81</f>
        <v>0</v>
      </c>
      <c r="F80" s="93">
        <f>F81</f>
        <v>0</v>
      </c>
    </row>
    <row r="81" spans="1:6" ht="51.75" customHeight="1" thickBot="1">
      <c r="A81" s="91" t="s">
        <v>124</v>
      </c>
      <c r="B81" s="90"/>
      <c r="C81" s="90"/>
      <c r="D81" s="90"/>
      <c r="E81" s="90"/>
      <c r="F81" s="90"/>
    </row>
    <row r="82" spans="1:6" ht="16.5" thickBot="1">
      <c r="A82" s="18" t="s">
        <v>3</v>
      </c>
      <c r="B82" s="19">
        <f>B80+B51+B9</f>
        <v>16122033.879999999</v>
      </c>
      <c r="C82" s="19">
        <f>C80+C51+C9</f>
        <v>14627508.219999999</v>
      </c>
      <c r="D82" s="19">
        <f>D80+D51+D9</f>
        <v>14615073.719999999</v>
      </c>
      <c r="E82" s="19">
        <f>E80+E51+E9</f>
        <v>1342495.69</v>
      </c>
      <c r="F82" s="19">
        <f>F80+F51+F9</f>
        <v>15970003.909999998</v>
      </c>
    </row>
    <row r="83" spans="1:6" ht="15.75">
      <c r="A83" s="20"/>
      <c r="B83" s="21"/>
      <c r="C83" s="21"/>
      <c r="D83" s="21"/>
      <c r="E83" s="21"/>
      <c r="F83" s="21"/>
    </row>
    <row r="84" spans="1:6" ht="15.75">
      <c r="A84" s="20" t="s">
        <v>154</v>
      </c>
      <c r="B84" s="22"/>
      <c r="C84" s="22"/>
      <c r="D84" s="22"/>
      <c r="E84" s="22"/>
      <c r="F84" s="22"/>
    </row>
    <row r="85" spans="1:6" ht="16.5" customHeight="1" thickBot="1">
      <c r="A85" s="123" t="s">
        <v>125</v>
      </c>
      <c r="B85" s="123"/>
      <c r="C85" s="123"/>
      <c r="D85" s="123"/>
      <c r="E85" s="123"/>
      <c r="F85" s="23"/>
    </row>
    <row r="86" spans="1:6" ht="16.5" thickBot="1">
      <c r="A86" s="113" t="s">
        <v>153</v>
      </c>
      <c r="B86" s="113" t="s">
        <v>51</v>
      </c>
      <c r="C86" s="115" t="s">
        <v>53</v>
      </c>
      <c r="D86" s="116"/>
      <c r="E86" s="117"/>
      <c r="F86" s="23"/>
    </row>
    <row r="87" spans="1:6" ht="48" thickBot="1">
      <c r="A87" s="114"/>
      <c r="B87" s="114"/>
      <c r="C87" s="26" t="s">
        <v>12</v>
      </c>
      <c r="D87" s="26" t="s">
        <v>13</v>
      </c>
      <c r="E87" s="26" t="s">
        <v>14</v>
      </c>
      <c r="F87" s="23"/>
    </row>
    <row r="88" spans="1:6" ht="15.75">
      <c r="A88" s="27" t="s">
        <v>15</v>
      </c>
      <c r="B88" s="27"/>
      <c r="C88" s="28">
        <f>SUM(C89:C93)</f>
        <v>52879</v>
      </c>
      <c r="D88" s="28">
        <f>SUM(D89:D93)</f>
        <v>130160.90000000001</v>
      </c>
      <c r="E88" s="28">
        <f>SUM(E89:E93)</f>
        <v>2572602.62</v>
      </c>
      <c r="F88" s="23"/>
    </row>
    <row r="89" spans="1:6" ht="18" customHeight="1">
      <c r="A89" s="29" t="s">
        <v>16</v>
      </c>
      <c r="B89" s="29" t="s">
        <v>52</v>
      </c>
      <c r="C89" s="96">
        <v>28090</v>
      </c>
      <c r="D89" s="96">
        <v>59024.98</v>
      </c>
      <c r="E89" s="96">
        <v>127419.49</v>
      </c>
      <c r="F89" s="23"/>
    </row>
    <row r="90" spans="1:6" ht="18" customHeight="1">
      <c r="A90" s="102" t="s">
        <v>160</v>
      </c>
      <c r="B90" s="103" t="s">
        <v>52</v>
      </c>
      <c r="C90" s="105"/>
      <c r="D90" s="105"/>
      <c r="E90" s="105">
        <v>63114.91</v>
      </c>
      <c r="F90" s="23"/>
    </row>
    <row r="91" spans="1:6" ht="15.75">
      <c r="A91" s="33" t="s">
        <v>159</v>
      </c>
      <c r="B91" s="104" t="s">
        <v>52</v>
      </c>
      <c r="C91" s="105"/>
      <c r="D91" s="105"/>
      <c r="E91" s="105">
        <v>36000.86</v>
      </c>
      <c r="F91" s="23"/>
    </row>
    <row r="92" spans="1:6" ht="15.75">
      <c r="A92" s="33" t="s">
        <v>17</v>
      </c>
      <c r="B92" s="33" t="s">
        <v>52</v>
      </c>
      <c r="C92" s="34">
        <v>8556.39</v>
      </c>
      <c r="D92" s="34">
        <v>48685.31</v>
      </c>
      <c r="E92" s="34">
        <v>2225394.87</v>
      </c>
      <c r="F92" s="23"/>
    </row>
    <row r="93" spans="1:6" ht="16.5" thickBot="1">
      <c r="A93" s="25" t="s">
        <v>18</v>
      </c>
      <c r="B93" s="25" t="s">
        <v>52</v>
      </c>
      <c r="C93" s="99">
        <v>16232.61</v>
      </c>
      <c r="D93" s="99">
        <v>22450.61</v>
      </c>
      <c r="E93" s="99">
        <v>120672.49</v>
      </c>
      <c r="F93" s="23"/>
    </row>
    <row r="94" spans="1:6" ht="16.5" thickBot="1">
      <c r="A94" s="36"/>
      <c r="B94" s="23"/>
      <c r="C94" s="23"/>
      <c r="D94" s="23"/>
      <c r="E94" s="23"/>
      <c r="F94" s="23"/>
    </row>
    <row r="95" spans="1:6" ht="16.5" thickBot="1">
      <c r="A95" s="113" t="s">
        <v>11</v>
      </c>
      <c r="B95" s="113" t="s">
        <v>51</v>
      </c>
      <c r="C95" s="115" t="s">
        <v>54</v>
      </c>
      <c r="D95" s="116"/>
      <c r="E95" s="117"/>
      <c r="F95" s="23"/>
    </row>
    <row r="96" spans="1:6" ht="48" thickBot="1">
      <c r="A96" s="114"/>
      <c r="B96" s="114"/>
      <c r="C96" s="26" t="s">
        <v>12</v>
      </c>
      <c r="D96" s="26" t="s">
        <v>13</v>
      </c>
      <c r="E96" s="26" t="s">
        <v>14</v>
      </c>
      <c r="F96" s="23"/>
    </row>
    <row r="97" spans="1:6" ht="15.75">
      <c r="A97" s="37" t="s">
        <v>15</v>
      </c>
      <c r="B97" s="38"/>
      <c r="C97" s="28">
        <f>SUM(C98:C105)</f>
        <v>814700.47</v>
      </c>
      <c r="D97" s="28">
        <f>SUM(D98:D105)</f>
        <v>938051.44</v>
      </c>
      <c r="E97" s="28">
        <f>SUM(E98:E105)</f>
        <v>2002812.5399999998</v>
      </c>
      <c r="F97" s="23"/>
    </row>
    <row r="98" spans="1:6" ht="15.75">
      <c r="A98" s="33" t="s">
        <v>144</v>
      </c>
      <c r="B98" s="33" t="s">
        <v>52</v>
      </c>
      <c r="C98" s="33"/>
      <c r="D98" s="33"/>
      <c r="E98" s="33">
        <v>100</v>
      </c>
      <c r="F98" s="23"/>
    </row>
    <row r="99" spans="1:6" ht="15.75">
      <c r="A99" s="29" t="s">
        <v>20</v>
      </c>
      <c r="B99" s="29" t="s">
        <v>52</v>
      </c>
      <c r="C99" s="29"/>
      <c r="D99" s="29"/>
      <c r="E99" s="29">
        <v>7539.72</v>
      </c>
      <c r="F99" s="23"/>
    </row>
    <row r="100" spans="1:6" ht="15.75">
      <c r="A100" s="29" t="s">
        <v>21</v>
      </c>
      <c r="B100" s="29" t="s">
        <v>52</v>
      </c>
      <c r="C100" s="29"/>
      <c r="D100" s="29"/>
      <c r="E100" s="29"/>
      <c r="F100" s="23"/>
    </row>
    <row r="101" spans="1:6" ht="15.75">
      <c r="A101" s="29" t="s">
        <v>22</v>
      </c>
      <c r="B101" s="29" t="s">
        <v>52</v>
      </c>
      <c r="C101" s="29">
        <v>665817.5</v>
      </c>
      <c r="D101" s="29">
        <v>672427.5</v>
      </c>
      <c r="E101" s="29">
        <v>821149.85</v>
      </c>
      <c r="F101" s="23"/>
    </row>
    <row r="102" spans="1:6" ht="15.75">
      <c r="A102" s="29" t="s">
        <v>23</v>
      </c>
      <c r="B102" s="29" t="s">
        <v>52</v>
      </c>
      <c r="C102" s="29">
        <v>29139.33</v>
      </c>
      <c r="D102" s="29">
        <v>45572.33</v>
      </c>
      <c r="E102" s="29">
        <v>292200.06</v>
      </c>
      <c r="F102" s="23"/>
    </row>
    <row r="103" spans="1:6" ht="15.75">
      <c r="A103" s="29" t="s">
        <v>145</v>
      </c>
      <c r="B103" s="29" t="s">
        <v>52</v>
      </c>
      <c r="C103" s="29">
        <v>4390</v>
      </c>
      <c r="D103" s="29">
        <v>9489.33</v>
      </c>
      <c r="E103" s="29">
        <v>49694.27</v>
      </c>
      <c r="F103" s="23"/>
    </row>
    <row r="104" spans="1:6" ht="16.5" thickBot="1">
      <c r="A104" s="33" t="s">
        <v>59</v>
      </c>
      <c r="B104" s="25" t="s">
        <v>52</v>
      </c>
      <c r="C104" s="25">
        <v>111222.34</v>
      </c>
      <c r="D104" s="25">
        <v>206430.98</v>
      </c>
      <c r="E104" s="25">
        <v>802623.92</v>
      </c>
      <c r="F104" s="23"/>
    </row>
    <row r="105" spans="1:6" ht="16.5" thickBot="1">
      <c r="A105" s="98" t="s">
        <v>146</v>
      </c>
      <c r="B105" s="25" t="s">
        <v>52</v>
      </c>
      <c r="C105" s="25">
        <v>4131.3</v>
      </c>
      <c r="D105" s="25">
        <v>4131.3</v>
      </c>
      <c r="E105" s="25">
        <v>29504.72</v>
      </c>
      <c r="F105" s="23"/>
    </row>
    <row r="106" spans="1:6" ht="15.75">
      <c r="A106" s="36"/>
      <c r="B106" s="23"/>
      <c r="C106" s="23"/>
      <c r="D106" s="23"/>
      <c r="E106" s="23"/>
      <c r="F106" s="23"/>
    </row>
    <row r="107" spans="1:6" ht="16.5" thickBot="1">
      <c r="A107" s="39" t="s">
        <v>126</v>
      </c>
      <c r="B107" s="23"/>
      <c r="C107" s="23"/>
      <c r="D107" s="23"/>
      <c r="E107" s="23"/>
      <c r="F107" s="23"/>
    </row>
    <row r="108" spans="1:6" ht="30" customHeight="1" thickBot="1">
      <c r="A108" s="109" t="s">
        <v>24</v>
      </c>
      <c r="B108" s="115" t="s">
        <v>25</v>
      </c>
      <c r="C108" s="117"/>
      <c r="D108" s="115" t="s">
        <v>26</v>
      </c>
      <c r="E108" s="117"/>
      <c r="F108" s="109" t="s">
        <v>27</v>
      </c>
    </row>
    <row r="109" spans="1:6" ht="21" customHeight="1" thickBot="1">
      <c r="A109" s="110"/>
      <c r="B109" s="40" t="s">
        <v>28</v>
      </c>
      <c r="C109" s="40" t="s">
        <v>29</v>
      </c>
      <c r="D109" s="40" t="s">
        <v>28</v>
      </c>
      <c r="E109" s="40" t="s">
        <v>29</v>
      </c>
      <c r="F109" s="110"/>
    </row>
    <row r="110" spans="1:6" ht="24" customHeight="1">
      <c r="A110" s="41" t="s">
        <v>63</v>
      </c>
      <c r="B110" s="28">
        <f>B111+B112+B113+B114+B115+B116+B117+B118+B119</f>
        <v>814385.1900000001</v>
      </c>
      <c r="C110" s="28">
        <f>C111+C112+C113+C114+C115+C116+C117+C118+C119</f>
        <v>0</v>
      </c>
      <c r="D110" s="28">
        <f>D111+D112+D113+D114+D115+D116+D117+D118+D119</f>
        <v>814385.1900000001</v>
      </c>
      <c r="E110" s="28">
        <f>E111+E112+E113+E114+E115+E116+E117+E118+E119</f>
        <v>0</v>
      </c>
      <c r="F110" s="42"/>
    </row>
    <row r="111" spans="1:6" ht="15.75">
      <c r="A111" s="43" t="s">
        <v>30</v>
      </c>
      <c r="B111" s="77">
        <f>E13+E15+E25+E27+E39+E38+E45</f>
        <v>733302.25</v>
      </c>
      <c r="C111" s="44"/>
      <c r="D111" s="1">
        <f aca="true" t="shared" si="3" ref="D111:D120">B111</f>
        <v>733302.25</v>
      </c>
      <c r="E111" s="44"/>
      <c r="F111" s="45"/>
    </row>
    <row r="112" spans="1:6" ht="15.75">
      <c r="A112" s="43" t="s">
        <v>31</v>
      </c>
      <c r="B112" s="77">
        <f>E17+E30+E40+E46</f>
        <v>8366.01</v>
      </c>
      <c r="C112" s="44"/>
      <c r="D112" s="1">
        <f t="shared" si="3"/>
        <v>8366.01</v>
      </c>
      <c r="E112" s="44"/>
      <c r="F112" s="45"/>
    </row>
    <row r="113" spans="1:6" ht="15.75">
      <c r="A113" s="43" t="s">
        <v>7</v>
      </c>
      <c r="B113" s="46">
        <f>E19+E23</f>
        <v>17033</v>
      </c>
      <c r="C113" s="44"/>
      <c r="D113" s="1">
        <f t="shared" si="3"/>
        <v>17033</v>
      </c>
      <c r="E113" s="44"/>
      <c r="F113" s="45"/>
    </row>
    <row r="114" spans="1:6" ht="15.75">
      <c r="A114" s="43" t="s">
        <v>32</v>
      </c>
      <c r="B114" s="46">
        <f>E31</f>
        <v>0</v>
      </c>
      <c r="C114" s="44"/>
      <c r="D114" s="1">
        <f t="shared" si="3"/>
        <v>0</v>
      </c>
      <c r="E114" s="44"/>
      <c r="F114" s="45"/>
    </row>
    <row r="115" spans="1:6" ht="15.75">
      <c r="A115" s="43" t="s">
        <v>33</v>
      </c>
      <c r="B115" s="46">
        <f>E32</f>
        <v>49964.93</v>
      </c>
      <c r="C115" s="44"/>
      <c r="D115" s="1">
        <f t="shared" si="3"/>
        <v>49964.93</v>
      </c>
      <c r="E115" s="44"/>
      <c r="F115" s="45"/>
    </row>
    <row r="116" spans="1:6" ht="15.75">
      <c r="A116" s="43" t="s">
        <v>34</v>
      </c>
      <c r="B116" s="1">
        <f>E33</f>
        <v>0</v>
      </c>
      <c r="C116" s="44"/>
      <c r="D116" s="1">
        <f t="shared" si="3"/>
        <v>0</v>
      </c>
      <c r="E116" s="44"/>
      <c r="F116" s="45"/>
    </row>
    <row r="117" spans="1:6" ht="15.75">
      <c r="A117" s="43" t="s">
        <v>35</v>
      </c>
      <c r="B117" s="1">
        <f>E34</f>
        <v>5719</v>
      </c>
      <c r="C117" s="44"/>
      <c r="D117" s="1">
        <f t="shared" si="3"/>
        <v>5719</v>
      </c>
      <c r="E117" s="5"/>
      <c r="F117" s="45"/>
    </row>
    <row r="118" spans="1:6" ht="15.75">
      <c r="A118" s="47" t="s">
        <v>67</v>
      </c>
      <c r="B118" s="48"/>
      <c r="C118" s="49"/>
      <c r="D118" s="1">
        <f t="shared" si="3"/>
        <v>0</v>
      </c>
      <c r="E118" s="50">
        <f>C118</f>
        <v>0</v>
      </c>
      <c r="F118" s="51"/>
    </row>
    <row r="119" spans="1:6" ht="15.75">
      <c r="A119" s="47" t="s">
        <v>68</v>
      </c>
      <c r="B119" s="48">
        <f>E50</f>
        <v>0</v>
      </c>
      <c r="C119" s="49"/>
      <c r="D119" s="1">
        <f t="shared" si="3"/>
        <v>0</v>
      </c>
      <c r="E119" s="50"/>
      <c r="F119" s="51"/>
    </row>
    <row r="120" spans="1:6" ht="21.75" customHeight="1" thickBot="1">
      <c r="A120" s="52" t="s">
        <v>70</v>
      </c>
      <c r="B120" s="53">
        <f>E52+E53+E54+E55+E56+E57+E58+E59+E60+E61+E62+E63+E64+E65+E66+E67+E68+E70+E71+E72+E73+E74+E75+E76+E77+E78+E79+E81</f>
        <v>322965.5</v>
      </c>
      <c r="C120" s="54"/>
      <c r="D120" s="53">
        <f t="shared" si="3"/>
        <v>322965.5</v>
      </c>
      <c r="E120" s="54"/>
      <c r="F120" s="55"/>
    </row>
    <row r="121" spans="1:6" ht="15.75">
      <c r="A121" s="36"/>
      <c r="B121" s="23"/>
      <c r="C121" s="23"/>
      <c r="D121" s="23"/>
      <c r="E121" s="23"/>
      <c r="F121" s="23"/>
    </row>
    <row r="122" spans="1:6" ht="15.75">
      <c r="A122" s="56" t="s">
        <v>127</v>
      </c>
      <c r="B122" s="56"/>
      <c r="C122" s="56"/>
      <c r="D122" s="23"/>
      <c r="E122" s="23"/>
      <c r="F122" s="23"/>
    </row>
    <row r="123" spans="1:6" ht="15.75">
      <c r="A123" s="57" t="s">
        <v>162</v>
      </c>
      <c r="B123" s="23"/>
      <c r="C123" s="23"/>
      <c r="D123" s="23"/>
      <c r="E123" s="23"/>
      <c r="F123" s="23"/>
    </row>
    <row r="124" spans="1:6" ht="16.5" thickBot="1">
      <c r="A124" s="57" t="s">
        <v>36</v>
      </c>
      <c r="B124" s="23"/>
      <c r="C124" s="23"/>
      <c r="D124" s="23"/>
      <c r="E124" s="23"/>
      <c r="F124" s="23"/>
    </row>
    <row r="125" spans="1:6" ht="48" thickBot="1">
      <c r="A125" s="58" t="s">
        <v>24</v>
      </c>
      <c r="B125" s="59" t="s">
        <v>56</v>
      </c>
      <c r="C125" s="24" t="s">
        <v>57</v>
      </c>
      <c r="D125" s="23"/>
      <c r="E125" s="23"/>
      <c r="F125" s="23"/>
    </row>
    <row r="126" spans="1:6" s="63" customFormat="1" ht="15.75" customHeight="1" thickBot="1">
      <c r="A126" s="60" t="s">
        <v>37</v>
      </c>
      <c r="B126" s="61">
        <f>SUM(B127:B130)</f>
        <v>571398.83</v>
      </c>
      <c r="C126" s="61"/>
      <c r="D126" s="62"/>
      <c r="E126" s="62"/>
      <c r="F126" s="62"/>
    </row>
    <row r="127" spans="1:6" ht="16.5" thickBot="1">
      <c r="A127" s="25" t="s">
        <v>38</v>
      </c>
      <c r="B127" s="26"/>
      <c r="C127" s="26"/>
      <c r="D127" s="23"/>
      <c r="E127" s="23"/>
      <c r="F127" s="23"/>
    </row>
    <row r="128" spans="1:6" ht="16.5" thickBot="1">
      <c r="A128" s="25" t="s">
        <v>39</v>
      </c>
      <c r="B128" s="26">
        <v>232238.83</v>
      </c>
      <c r="C128" s="26"/>
      <c r="D128" s="23"/>
      <c r="E128" s="23"/>
      <c r="F128" s="23"/>
    </row>
    <row r="129" spans="1:6" ht="16.5" thickBot="1">
      <c r="A129" s="64" t="s">
        <v>173</v>
      </c>
      <c r="B129" s="26">
        <v>339160</v>
      </c>
      <c r="C129" s="26"/>
      <c r="D129" s="23"/>
      <c r="E129" s="23"/>
      <c r="F129" s="23"/>
    </row>
    <row r="130" spans="1:6" ht="16.5" thickBot="1">
      <c r="A130" s="64" t="s">
        <v>66</v>
      </c>
      <c r="B130" s="26"/>
      <c r="C130" s="26"/>
      <c r="D130" s="23"/>
      <c r="E130" s="23"/>
      <c r="F130" s="23"/>
    </row>
    <row r="131" spans="1:6" s="63" customFormat="1" ht="16.5" thickBot="1">
      <c r="A131" s="60" t="s">
        <v>40</v>
      </c>
      <c r="B131" s="61">
        <f>SUM(B132:B136)</f>
        <v>0</v>
      </c>
      <c r="C131" s="61"/>
      <c r="D131" s="62"/>
      <c r="E131" s="62"/>
      <c r="F131" s="62"/>
    </row>
    <row r="132" spans="1:6" ht="16.5" thickBot="1">
      <c r="A132" s="25" t="s">
        <v>41</v>
      </c>
      <c r="B132" s="26"/>
      <c r="C132" s="26"/>
      <c r="D132" s="23"/>
      <c r="E132" s="23"/>
      <c r="F132" s="23"/>
    </row>
    <row r="133" spans="1:6" ht="16.5" thickBot="1">
      <c r="A133" s="25" t="s">
        <v>42</v>
      </c>
      <c r="B133" s="26"/>
      <c r="C133" s="26"/>
      <c r="D133" s="23"/>
      <c r="E133" s="23"/>
      <c r="F133" s="23"/>
    </row>
    <row r="134" spans="1:6" ht="16.5" thickBot="1">
      <c r="A134" s="25" t="s">
        <v>43</v>
      </c>
      <c r="B134" s="26"/>
      <c r="C134" s="26"/>
      <c r="D134" s="23"/>
      <c r="E134" s="23"/>
      <c r="F134" s="23"/>
    </row>
    <row r="135" spans="1:6" ht="16.5" thickBot="1">
      <c r="A135" s="64" t="s">
        <v>69</v>
      </c>
      <c r="B135" s="26"/>
      <c r="C135" s="26"/>
      <c r="D135" s="23"/>
      <c r="E135" s="23"/>
      <c r="F135" s="23"/>
    </row>
    <row r="136" spans="1:6" ht="16.5" thickBot="1">
      <c r="A136" s="64" t="s">
        <v>165</v>
      </c>
      <c r="B136" s="26"/>
      <c r="C136" s="26"/>
      <c r="D136" s="23"/>
      <c r="E136" s="23"/>
      <c r="F136" s="23"/>
    </row>
    <row r="137" spans="1:6" s="63" customFormat="1" ht="18" customHeight="1" thickBot="1">
      <c r="A137" s="60" t="s">
        <v>44</v>
      </c>
      <c r="B137" s="61">
        <v>0</v>
      </c>
      <c r="C137" s="65">
        <v>12434.5</v>
      </c>
      <c r="D137" s="62"/>
      <c r="E137" s="62"/>
      <c r="F137" s="62"/>
    </row>
    <row r="138" spans="1:6" s="63" customFormat="1" ht="16.5" thickBot="1">
      <c r="A138" s="60" t="s">
        <v>45</v>
      </c>
      <c r="B138" s="61">
        <v>0</v>
      </c>
      <c r="C138" s="61">
        <v>0</v>
      </c>
      <c r="D138" s="62"/>
      <c r="E138" s="62"/>
      <c r="F138" s="62"/>
    </row>
    <row r="139" spans="1:6" s="63" customFormat="1" ht="15.75">
      <c r="A139" s="66"/>
      <c r="B139" s="66"/>
      <c r="C139" s="66"/>
      <c r="D139" s="62"/>
      <c r="E139" s="62"/>
      <c r="F139" s="62"/>
    </row>
    <row r="140" spans="1:6" ht="15.75">
      <c r="A140" s="119" t="s">
        <v>128</v>
      </c>
      <c r="B140" s="119"/>
      <c r="C140" s="119"/>
      <c r="D140" s="23"/>
      <c r="E140" s="23"/>
      <c r="F140" s="23"/>
    </row>
    <row r="141" spans="1:6" ht="16.5" thickBot="1">
      <c r="A141" s="36" t="s">
        <v>58</v>
      </c>
      <c r="B141" s="23"/>
      <c r="C141" s="23"/>
      <c r="D141" s="23"/>
      <c r="E141" s="23"/>
      <c r="F141" s="23"/>
    </row>
    <row r="142" spans="1:6" ht="16.5" thickBot="1">
      <c r="A142" s="113" t="s">
        <v>11</v>
      </c>
      <c r="B142" s="113" t="s">
        <v>55</v>
      </c>
      <c r="C142" s="115" t="s">
        <v>46</v>
      </c>
      <c r="D142" s="116"/>
      <c r="E142" s="117"/>
      <c r="F142" s="23"/>
    </row>
    <row r="143" spans="1:6" ht="46.5" customHeight="1" thickBot="1">
      <c r="A143" s="114"/>
      <c r="B143" s="114"/>
      <c r="C143" s="26" t="s">
        <v>12</v>
      </c>
      <c r="D143" s="26" t="s">
        <v>13</v>
      </c>
      <c r="E143" s="26" t="s">
        <v>14</v>
      </c>
      <c r="F143" s="23"/>
    </row>
    <row r="144" spans="1:6" ht="15.75">
      <c r="A144" s="37" t="s">
        <v>15</v>
      </c>
      <c r="B144" s="67"/>
      <c r="C144" s="38">
        <f>SUM(C145:C148)</f>
        <v>0</v>
      </c>
      <c r="D144" s="38">
        <f>SUM(D145:D148)</f>
        <v>0</v>
      </c>
      <c r="E144" s="38">
        <f>SUM(E145:E148)</f>
        <v>7539.720000000001</v>
      </c>
      <c r="F144" s="23"/>
    </row>
    <row r="145" spans="1:6" ht="15.75">
      <c r="A145" s="33" t="s">
        <v>47</v>
      </c>
      <c r="B145" s="68"/>
      <c r="C145" s="69"/>
      <c r="D145" s="69"/>
      <c r="E145" s="69">
        <v>4983.56</v>
      </c>
      <c r="F145" s="23"/>
    </row>
    <row r="146" spans="1:6" ht="15.75">
      <c r="A146" s="31" t="s">
        <v>48</v>
      </c>
      <c r="B146" s="70"/>
      <c r="C146" s="71"/>
      <c r="D146" s="71"/>
      <c r="E146" s="71">
        <v>2119.98</v>
      </c>
      <c r="F146" s="23"/>
    </row>
    <row r="147" spans="1:6" ht="15.75">
      <c r="A147" s="33" t="s">
        <v>49</v>
      </c>
      <c r="B147" s="68"/>
      <c r="C147" s="69"/>
      <c r="D147" s="69"/>
      <c r="E147" s="69">
        <v>436.18</v>
      </c>
      <c r="F147" s="23"/>
    </row>
    <row r="148" spans="1:6" ht="16.5" thickBot="1">
      <c r="A148" s="25" t="s">
        <v>50</v>
      </c>
      <c r="B148" s="26"/>
      <c r="C148" s="72"/>
      <c r="D148" s="72"/>
      <c r="E148" s="72"/>
      <c r="F148" s="23"/>
    </row>
    <row r="149" spans="1:6" ht="15.75">
      <c r="A149" s="20"/>
      <c r="B149" s="22"/>
      <c r="C149" s="22"/>
      <c r="D149" s="22"/>
      <c r="E149" s="22"/>
      <c r="F149" s="22"/>
    </row>
    <row r="150" spans="1:6" ht="31.5" customHeight="1">
      <c r="A150" s="122" t="s">
        <v>139</v>
      </c>
      <c r="B150" s="122"/>
      <c r="C150" s="73"/>
      <c r="D150" s="73"/>
      <c r="E150" s="73"/>
      <c r="F150" s="74"/>
    </row>
    <row r="151" spans="1:5" ht="15.75">
      <c r="A151" s="23" t="s">
        <v>140</v>
      </c>
      <c r="B151" s="23"/>
      <c r="C151" s="23"/>
      <c r="D151" s="23"/>
      <c r="E151" s="23"/>
    </row>
    <row r="152" spans="1:38" s="75" customFormat="1" ht="15.75">
      <c r="A152" s="23"/>
      <c r="B152" s="23"/>
      <c r="C152" s="23"/>
      <c r="D152" s="23"/>
      <c r="E152" s="23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</row>
    <row r="153" spans="1:38" s="75" customFormat="1" ht="15.75">
      <c r="A153" s="23" t="s">
        <v>71</v>
      </c>
      <c r="B153" s="23"/>
      <c r="C153" s="23"/>
      <c r="D153" s="23"/>
      <c r="E153" s="23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</row>
    <row r="154" spans="1:5" ht="15.75">
      <c r="A154" s="23"/>
      <c r="B154" s="23"/>
      <c r="C154" s="23"/>
      <c r="D154" s="23"/>
      <c r="E154" s="23"/>
    </row>
    <row r="155" spans="2:5" ht="15.75">
      <c r="B155" s="23"/>
      <c r="C155" s="23"/>
      <c r="D155" s="23"/>
      <c r="E155" s="23"/>
    </row>
  </sheetData>
  <sheetProtection/>
  <mergeCells count="27">
    <mergeCell ref="A2:F2"/>
    <mergeCell ref="A3:F3"/>
    <mergeCell ref="A4:E4"/>
    <mergeCell ref="F108:F109"/>
    <mergeCell ref="A5:E5"/>
    <mergeCell ref="F7:F8"/>
    <mergeCell ref="A86:A87"/>
    <mergeCell ref="B86:B87"/>
    <mergeCell ref="C86:E86"/>
    <mergeCell ref="C7:C8"/>
    <mergeCell ref="B142:B143"/>
    <mergeCell ref="C142:E142"/>
    <mergeCell ref="A140:C140"/>
    <mergeCell ref="D7:D8"/>
    <mergeCell ref="A7:A8"/>
    <mergeCell ref="B7:B8"/>
    <mergeCell ref="E7:E8"/>
    <mergeCell ref="D1:F1"/>
    <mergeCell ref="A150:B150"/>
    <mergeCell ref="A85:E85"/>
    <mergeCell ref="A108:A109"/>
    <mergeCell ref="B108:C108"/>
    <mergeCell ref="D108:E108"/>
    <mergeCell ref="B95:B96"/>
    <mergeCell ref="C95:E95"/>
    <mergeCell ref="A95:A96"/>
    <mergeCell ref="A142:A143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5" max="5" man="1"/>
    <brk id="8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55"/>
  <sheetViews>
    <sheetView tabSelected="1" view="pageBreakPreview" zoomScaleNormal="8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01" sqref="F101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176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B10+B48</f>
        <v>15095593.879999999</v>
      </c>
      <c r="C9" s="84">
        <f>C10+C48</f>
        <v>14958495.909999998</v>
      </c>
      <c r="D9" s="84">
        <f>D10+D48</f>
        <v>14958495.909999998</v>
      </c>
      <c r="E9" s="84">
        <f>E10+E48</f>
        <v>0</v>
      </c>
      <c r="F9" s="84">
        <f>F10+F48</f>
        <v>14958495.909999998</v>
      </c>
    </row>
    <row r="10" spans="1:6" ht="29.25" customHeight="1">
      <c r="A10" s="80" t="s">
        <v>90</v>
      </c>
      <c r="B10" s="3">
        <f>B11+B24+B37+B44+B47+B21</f>
        <v>14936093.879999999</v>
      </c>
      <c r="C10" s="3">
        <f>C11+C24+C37+C44+C47+C21</f>
        <v>14798995.909999998</v>
      </c>
      <c r="D10" s="3">
        <f>D11+D24+D37+D44+D47+D21</f>
        <v>14798995.909999998</v>
      </c>
      <c r="E10" s="3">
        <f>E11+E24+E37+E44+E47+E21</f>
        <v>0</v>
      </c>
      <c r="F10" s="3">
        <f>F11+F24+F37+F44+F47+F21</f>
        <v>14798995.909999998</v>
      </c>
    </row>
    <row r="11" spans="1:6" ht="94.5">
      <c r="A11" s="6" t="s">
        <v>142</v>
      </c>
      <c r="B11" s="3">
        <f>B12+B18</f>
        <v>11257800</v>
      </c>
      <c r="C11" s="3">
        <f>C12+C18</f>
        <v>11257800</v>
      </c>
      <c r="D11" s="3">
        <f>D12+D18</f>
        <v>11257800</v>
      </c>
      <c r="E11" s="3">
        <f>E12+E18</f>
        <v>0</v>
      </c>
      <c r="F11" s="3">
        <f>F12+F18</f>
        <v>11257800</v>
      </c>
    </row>
    <row r="12" spans="1:6" ht="15.75">
      <c r="A12" s="6" t="s">
        <v>93</v>
      </c>
      <c r="B12" s="3">
        <f>SUM(B13:B17)</f>
        <v>11184600</v>
      </c>
      <c r="C12" s="3">
        <f>SUM(C13:C17)</f>
        <v>11184600</v>
      </c>
      <c r="D12" s="3">
        <f>SUM(D13:D17)</f>
        <v>11184600</v>
      </c>
      <c r="E12" s="3">
        <f>SUM(E13:E17)</f>
        <v>0</v>
      </c>
      <c r="F12" s="3">
        <f>SUM(F13:F17)</f>
        <v>11184600</v>
      </c>
    </row>
    <row r="13" spans="1:8" ht="18" customHeight="1">
      <c r="A13" s="11" t="s">
        <v>78</v>
      </c>
      <c r="B13" s="77">
        <v>8588200</v>
      </c>
      <c r="C13" s="77">
        <v>5851900</v>
      </c>
      <c r="D13" s="77">
        <v>5851900</v>
      </c>
      <c r="E13" s="77"/>
      <c r="F13" s="77">
        <f>C13+E13</f>
        <v>5851900</v>
      </c>
      <c r="G13" s="101"/>
      <c r="H13" s="74"/>
    </row>
    <row r="14" spans="1:8" ht="18" customHeight="1">
      <c r="A14" s="11" t="s">
        <v>157</v>
      </c>
      <c r="B14" s="77"/>
      <c r="C14" s="77">
        <v>1366300</v>
      </c>
      <c r="D14" s="77">
        <v>1366300</v>
      </c>
      <c r="E14" s="77"/>
      <c r="F14" s="77">
        <f>C14+E14</f>
        <v>1366300</v>
      </c>
      <c r="G14" s="101"/>
      <c r="H14" s="74"/>
    </row>
    <row r="15" spans="1:8" ht="15.75">
      <c r="A15" s="8" t="s">
        <v>79</v>
      </c>
      <c r="B15" s="77"/>
      <c r="C15" s="77">
        <v>1370000</v>
      </c>
      <c r="D15" s="77">
        <v>1370000</v>
      </c>
      <c r="E15" s="77"/>
      <c r="F15" s="77">
        <f>C15+E15</f>
        <v>1370000</v>
      </c>
      <c r="G15" s="101"/>
      <c r="H15" s="74"/>
    </row>
    <row r="16" spans="1:8" ht="15.75">
      <c r="A16" s="8" t="s">
        <v>80</v>
      </c>
      <c r="B16" s="77">
        <v>2596400</v>
      </c>
      <c r="C16" s="77">
        <v>2252355</v>
      </c>
      <c r="D16" s="77">
        <v>2252355</v>
      </c>
      <c r="E16" s="77"/>
      <c r="F16" s="77">
        <f>C16+E16</f>
        <v>2252355</v>
      </c>
      <c r="G16" s="101"/>
      <c r="H16" s="74"/>
    </row>
    <row r="17" spans="1:8" ht="15.75">
      <c r="A17" s="8" t="s">
        <v>156</v>
      </c>
      <c r="B17" s="77"/>
      <c r="C17" s="77">
        <v>344045</v>
      </c>
      <c r="D17" s="77">
        <v>344045</v>
      </c>
      <c r="E17" s="77"/>
      <c r="F17" s="77">
        <f>C17+E17</f>
        <v>344045</v>
      </c>
      <c r="G17" s="101"/>
      <c r="H17" s="74"/>
    </row>
    <row r="18" spans="1:8" ht="17.25" customHeight="1">
      <c r="A18" s="11" t="s">
        <v>94</v>
      </c>
      <c r="B18" s="3">
        <f>B19+B23</f>
        <v>73200</v>
      </c>
      <c r="C18" s="3">
        <f>C19+C23</f>
        <v>73200</v>
      </c>
      <c r="D18" s="3">
        <f>D19+D23</f>
        <v>73200</v>
      </c>
      <c r="E18" s="3">
        <f>E19+E23</f>
        <v>0</v>
      </c>
      <c r="F18" s="3">
        <f>F19+F23</f>
        <v>73200</v>
      </c>
      <c r="G18" s="101"/>
      <c r="H18" s="74"/>
    </row>
    <row r="19" spans="1:8" ht="15.75">
      <c r="A19" s="8" t="s">
        <v>61</v>
      </c>
      <c r="B19" s="1">
        <v>68900</v>
      </c>
      <c r="C19" s="1">
        <v>68900</v>
      </c>
      <c r="D19" s="1">
        <v>68900</v>
      </c>
      <c r="E19" s="1"/>
      <c r="F19" s="1">
        <f>C19+E19</f>
        <v>68900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28000</v>
      </c>
      <c r="D20" s="1">
        <v>28000</v>
      </c>
      <c r="E20" s="1"/>
      <c r="F20" s="1">
        <f>C20+E20</f>
        <v>28000</v>
      </c>
    </row>
    <row r="21" spans="1:6" s="13" customFormat="1" ht="47.25">
      <c r="A21" s="6" t="s">
        <v>171</v>
      </c>
      <c r="B21" s="78">
        <f>B22+B23</f>
        <v>18400</v>
      </c>
      <c r="C21" s="78">
        <f>C22+C23</f>
        <v>18400</v>
      </c>
      <c r="D21" s="78">
        <f>D22+D23</f>
        <v>18400</v>
      </c>
      <c r="E21" s="78">
        <f>E22+E23</f>
        <v>0</v>
      </c>
      <c r="F21" s="78">
        <f>F22+F23</f>
        <v>18400</v>
      </c>
    </row>
    <row r="22" spans="1:8" ht="15.75">
      <c r="A22" s="8" t="s">
        <v>170</v>
      </c>
      <c r="B22" s="77">
        <v>14100</v>
      </c>
      <c r="C22" s="77">
        <v>14100</v>
      </c>
      <c r="D22" s="77">
        <v>14100</v>
      </c>
      <c r="E22" s="77"/>
      <c r="F22" s="1">
        <f>C22+E22</f>
        <v>14100</v>
      </c>
      <c r="G22" s="106"/>
      <c r="H22" s="74"/>
    </row>
    <row r="23" spans="1:6" s="13" customFormat="1" ht="15.75">
      <c r="A23" s="8" t="s">
        <v>169</v>
      </c>
      <c r="B23" s="77">
        <v>4300</v>
      </c>
      <c r="C23" s="77">
        <v>4300</v>
      </c>
      <c r="D23" s="77">
        <v>4300</v>
      </c>
      <c r="E23" s="77"/>
      <c r="F23" s="1">
        <f>C23+E23</f>
        <v>4300</v>
      </c>
    </row>
    <row r="24" spans="1:6" ht="63">
      <c r="A24" s="12" t="s">
        <v>91</v>
      </c>
      <c r="B24" s="3">
        <f>B25+B26+B27+B28+B29+B30+B31+B32+B33+B34+B35+B36</f>
        <v>3084400</v>
      </c>
      <c r="C24" s="3">
        <f>C25+C26+C27+C28+C29+C30+C31+C32+C33+C34+C35+C36</f>
        <v>2947302.03</v>
      </c>
      <c r="D24" s="3">
        <f>D25+D26+D27+D28+D29+D30+D31+D32+D33+D34+D35+D36</f>
        <v>2947302.03</v>
      </c>
      <c r="E24" s="3">
        <f>E25+E26+E27+E28+E29+E30+E31+E32+E33+E34+E35+E36</f>
        <v>0</v>
      </c>
      <c r="F24" s="3">
        <f>F25+F26+F27+F28+F30+F31+F32+F33+F34+F35+F36</f>
        <v>2947302.03</v>
      </c>
    </row>
    <row r="25" spans="1:6" ht="15.75">
      <c r="A25" s="8" t="s">
        <v>84</v>
      </c>
      <c r="B25" s="77">
        <v>1011500</v>
      </c>
      <c r="C25" s="77">
        <v>592400</v>
      </c>
      <c r="D25" s="77">
        <v>592400</v>
      </c>
      <c r="E25" s="77"/>
      <c r="F25" s="77">
        <f aca="true" t="shared" si="0" ref="F25:F36">C25+E25</f>
        <v>592400</v>
      </c>
    </row>
    <row r="26" spans="1:6" ht="15.75">
      <c r="A26" s="11" t="s">
        <v>157</v>
      </c>
      <c r="B26" s="77"/>
      <c r="C26" s="77">
        <v>74500</v>
      </c>
      <c r="D26" s="77">
        <v>74500</v>
      </c>
      <c r="E26" s="77"/>
      <c r="F26" s="77">
        <f t="shared" si="0"/>
        <v>74500</v>
      </c>
    </row>
    <row r="27" spans="1:6" ht="15.75">
      <c r="A27" s="11" t="s">
        <v>85</v>
      </c>
      <c r="B27" s="77"/>
      <c r="C27" s="77">
        <v>344600</v>
      </c>
      <c r="D27" s="77">
        <v>344600</v>
      </c>
      <c r="E27" s="77"/>
      <c r="F27" s="77">
        <f t="shared" si="0"/>
        <v>344600</v>
      </c>
    </row>
    <row r="28" spans="1:6" ht="15.75">
      <c r="A28" s="11" t="s">
        <v>81</v>
      </c>
      <c r="B28" s="77">
        <v>305500</v>
      </c>
      <c r="C28" s="77">
        <v>305500</v>
      </c>
      <c r="D28" s="77">
        <v>305500</v>
      </c>
      <c r="E28" s="77"/>
      <c r="F28" s="77">
        <f t="shared" si="0"/>
        <v>305500</v>
      </c>
    </row>
    <row r="29" spans="1:6" ht="15.75" hidden="1">
      <c r="A29" s="8"/>
      <c r="B29" s="77"/>
      <c r="C29" s="77"/>
      <c r="D29" s="77"/>
      <c r="E29" s="77"/>
      <c r="F29" s="77">
        <f t="shared" si="0"/>
        <v>0</v>
      </c>
    </row>
    <row r="30" spans="1:6" ht="15.75" hidden="1">
      <c r="A30" s="8"/>
      <c r="B30" s="77"/>
      <c r="C30" s="77"/>
      <c r="D30" s="77"/>
      <c r="E30" s="77"/>
      <c r="F30" s="77">
        <f t="shared" si="0"/>
        <v>0</v>
      </c>
    </row>
    <row r="31" spans="1:6" ht="15.75">
      <c r="A31" s="94" t="s">
        <v>134</v>
      </c>
      <c r="B31" s="14">
        <v>1112300</v>
      </c>
      <c r="C31" s="14">
        <v>1020870.89</v>
      </c>
      <c r="D31" s="14">
        <v>1020870.89</v>
      </c>
      <c r="E31" s="14"/>
      <c r="F31" s="77">
        <f t="shared" si="0"/>
        <v>1020870.89</v>
      </c>
    </row>
    <row r="32" spans="1:6" ht="15.75">
      <c r="A32" s="94" t="s">
        <v>130</v>
      </c>
      <c r="B32" s="1">
        <v>422000</v>
      </c>
      <c r="C32" s="1">
        <v>398719.32</v>
      </c>
      <c r="D32" s="1">
        <v>398719.32</v>
      </c>
      <c r="E32" s="1"/>
      <c r="F32" s="77">
        <f t="shared" si="0"/>
        <v>398719.32</v>
      </c>
    </row>
    <row r="33" spans="1:6" ht="15.75">
      <c r="A33" s="94" t="s">
        <v>131</v>
      </c>
      <c r="B33" s="1">
        <v>86300</v>
      </c>
      <c r="C33" s="1">
        <v>77564.32</v>
      </c>
      <c r="D33" s="1">
        <v>77564.32</v>
      </c>
      <c r="E33" s="1"/>
      <c r="F33" s="77">
        <f t="shared" si="0"/>
        <v>77564.32</v>
      </c>
    </row>
    <row r="34" spans="1:6" ht="15.75">
      <c r="A34" s="8" t="s">
        <v>74</v>
      </c>
      <c r="B34" s="1">
        <v>28900</v>
      </c>
      <c r="C34" s="1">
        <v>28900</v>
      </c>
      <c r="D34" s="1">
        <v>28900</v>
      </c>
      <c r="E34" s="1"/>
      <c r="F34" s="77">
        <f t="shared" si="0"/>
        <v>28900</v>
      </c>
    </row>
    <row r="35" spans="1:6" ht="15.75">
      <c r="A35" s="8" t="s">
        <v>75</v>
      </c>
      <c r="B35" s="1">
        <v>13000</v>
      </c>
      <c r="C35" s="1">
        <v>13000</v>
      </c>
      <c r="D35" s="1">
        <v>13000</v>
      </c>
      <c r="E35" s="1"/>
      <c r="F35" s="77">
        <f t="shared" si="0"/>
        <v>13000</v>
      </c>
    </row>
    <row r="36" spans="1:6" ht="15.75">
      <c r="A36" s="8" t="s">
        <v>147</v>
      </c>
      <c r="B36" s="1">
        <v>104900</v>
      </c>
      <c r="C36" s="1">
        <v>91247.5</v>
      </c>
      <c r="D36" s="1">
        <v>91247.5</v>
      </c>
      <c r="E36" s="1"/>
      <c r="F36" s="77">
        <f t="shared" si="0"/>
        <v>91247.5</v>
      </c>
    </row>
    <row r="37" spans="1:6" ht="49.5" customHeight="1">
      <c r="A37" s="12" t="s">
        <v>95</v>
      </c>
      <c r="B37" s="78">
        <f>B38+B39+B40+B41+B42+B43</f>
        <v>178400</v>
      </c>
      <c r="C37" s="78">
        <f>C38+C39+C40+C41+C42+C43</f>
        <v>178400</v>
      </c>
      <c r="D37" s="78">
        <f>D38+D39+D40+D41+D42+D43</f>
        <v>178400</v>
      </c>
      <c r="E37" s="78">
        <f>E38+E39+E40+E41+E42+E43</f>
        <v>0</v>
      </c>
      <c r="F37" s="78">
        <f>F38+F39+F40+F41+F42+F43</f>
        <v>178400</v>
      </c>
    </row>
    <row r="38" spans="1:7" ht="15.75">
      <c r="A38" s="11" t="s">
        <v>82</v>
      </c>
      <c r="B38" s="77">
        <v>137000</v>
      </c>
      <c r="C38" s="77">
        <v>90044.45</v>
      </c>
      <c r="D38" s="77">
        <v>90044.45</v>
      </c>
      <c r="E38" s="77"/>
      <c r="F38" s="77">
        <f aca="true" t="shared" si="1" ref="F38:F43">C38+E38</f>
        <v>90044.45</v>
      </c>
      <c r="G38" s="100"/>
    </row>
    <row r="39" spans="1:6" ht="15.75">
      <c r="A39" s="8" t="s">
        <v>77</v>
      </c>
      <c r="B39" s="77"/>
      <c r="C39" s="77">
        <v>46955.55</v>
      </c>
      <c r="D39" s="77">
        <v>46955.55</v>
      </c>
      <c r="E39" s="77"/>
      <c r="F39" s="77">
        <f t="shared" si="1"/>
        <v>46955.55</v>
      </c>
    </row>
    <row r="40" spans="1:6" ht="15.75">
      <c r="A40" s="11" t="s">
        <v>83</v>
      </c>
      <c r="B40" s="77">
        <v>41400</v>
      </c>
      <c r="C40" s="77">
        <v>41400</v>
      </c>
      <c r="D40" s="77">
        <v>41400</v>
      </c>
      <c r="E40" s="77"/>
      <c r="F40" s="77">
        <f t="shared" si="1"/>
        <v>41400</v>
      </c>
    </row>
    <row r="41" spans="1:6" ht="15.75">
      <c r="A41" s="94" t="s">
        <v>129</v>
      </c>
      <c r="B41" s="77"/>
      <c r="C41" s="77"/>
      <c r="D41" s="77"/>
      <c r="E41" s="77"/>
      <c r="F41" s="77">
        <f t="shared" si="1"/>
        <v>0</v>
      </c>
    </row>
    <row r="42" spans="1:6" ht="15.75">
      <c r="A42" s="94" t="s">
        <v>130</v>
      </c>
      <c r="B42" s="77"/>
      <c r="C42" s="77"/>
      <c r="D42" s="77"/>
      <c r="E42" s="77"/>
      <c r="F42" s="77">
        <f t="shared" si="1"/>
        <v>0</v>
      </c>
    </row>
    <row r="43" spans="1:6" ht="15.75">
      <c r="A43" s="94" t="s">
        <v>131</v>
      </c>
      <c r="B43" s="77"/>
      <c r="C43" s="77"/>
      <c r="D43" s="77"/>
      <c r="E43" s="77"/>
      <c r="F43" s="77">
        <f t="shared" si="1"/>
        <v>0</v>
      </c>
    </row>
    <row r="44" spans="1:6" ht="31.5">
      <c r="A44" s="6" t="s">
        <v>87</v>
      </c>
      <c r="B44" s="3">
        <f>B45+B46</f>
        <v>255182.02</v>
      </c>
      <c r="C44" s="3">
        <f>C45+C46</f>
        <v>255182.02</v>
      </c>
      <c r="D44" s="3">
        <f>D45+D46</f>
        <v>255182.02</v>
      </c>
      <c r="E44" s="3">
        <f>E45+E46</f>
        <v>0</v>
      </c>
      <c r="F44" s="3">
        <f>F45+F46</f>
        <v>255182.02</v>
      </c>
    </row>
    <row r="45" spans="1:6" ht="17.25" customHeight="1">
      <c r="A45" s="8" t="s">
        <v>5</v>
      </c>
      <c r="B45" s="1">
        <v>195937.56</v>
      </c>
      <c r="C45" s="1">
        <v>195937.56</v>
      </c>
      <c r="D45" s="1">
        <v>195937.56</v>
      </c>
      <c r="E45" s="1"/>
      <c r="F45" s="1">
        <f>C45+E45</f>
        <v>195937.56</v>
      </c>
    </row>
    <row r="46" spans="1:6" ht="15" customHeight="1">
      <c r="A46" s="8" t="s">
        <v>6</v>
      </c>
      <c r="B46" s="1">
        <v>59244.46</v>
      </c>
      <c r="C46" s="1">
        <v>59244.46</v>
      </c>
      <c r="D46" s="1">
        <v>59244.46</v>
      </c>
      <c r="E46" s="1"/>
      <c r="F46" s="1">
        <f>C46+E46</f>
        <v>59244.46</v>
      </c>
    </row>
    <row r="47" spans="1:6" ht="34.5" customHeight="1">
      <c r="A47" s="6" t="s">
        <v>88</v>
      </c>
      <c r="B47" s="3">
        <v>141911.86</v>
      </c>
      <c r="C47" s="15">
        <v>141911.86</v>
      </c>
      <c r="D47" s="15">
        <v>141911.86</v>
      </c>
      <c r="E47" s="15"/>
      <c r="F47" s="1">
        <f>C47+E47</f>
        <v>141911.86</v>
      </c>
    </row>
    <row r="48" spans="1:6" ht="25.5" customHeight="1">
      <c r="A48" s="81" t="s">
        <v>96</v>
      </c>
      <c r="B48" s="3">
        <f>B49</f>
        <v>159500</v>
      </c>
      <c r="C48" s="3">
        <f>C49</f>
        <v>159500</v>
      </c>
      <c r="D48" s="3">
        <f>D49</f>
        <v>159500</v>
      </c>
      <c r="E48" s="3">
        <f>E49</f>
        <v>0</v>
      </c>
      <c r="F48" s="3">
        <f>F49</f>
        <v>159500</v>
      </c>
    </row>
    <row r="49" spans="1:6" ht="51.75" customHeight="1">
      <c r="A49" s="82" t="s">
        <v>132</v>
      </c>
      <c r="B49" s="3">
        <f>SUM(B50:B50)</f>
        <v>159500</v>
      </c>
      <c r="C49" s="3">
        <f>SUM(C50:C50)</f>
        <v>159500</v>
      </c>
      <c r="D49" s="3">
        <f>SUM(D50:D50)</f>
        <v>159500</v>
      </c>
      <c r="E49" s="3">
        <f>SUM(E50:E50)</f>
        <v>0</v>
      </c>
      <c r="F49" s="3">
        <f>SUM(F50:F50)</f>
        <v>159500</v>
      </c>
    </row>
    <row r="50" spans="1:6" ht="15.75" customHeight="1" thickBot="1">
      <c r="A50" s="83" t="s">
        <v>4</v>
      </c>
      <c r="B50" s="1">
        <v>159500</v>
      </c>
      <c r="C50" s="1">
        <v>159500</v>
      </c>
      <c r="D50" s="1">
        <v>159500</v>
      </c>
      <c r="E50" s="1"/>
      <c r="F50" s="1">
        <f>C50+E50</f>
        <v>159500</v>
      </c>
    </row>
    <row r="51" spans="1:6" ht="30" customHeight="1">
      <c r="A51" s="16" t="s">
        <v>133</v>
      </c>
      <c r="B51" s="17">
        <f>SUM(B52:B69)+B79</f>
        <v>1026440</v>
      </c>
      <c r="C51" s="17">
        <f>SUM(C52:C69)+C79</f>
        <v>1011508</v>
      </c>
      <c r="D51" s="17">
        <f>SUM(D52:D69)+D79</f>
        <v>1011508</v>
      </c>
      <c r="E51" s="17">
        <f>SUM(E52:E69)+E79</f>
        <v>0</v>
      </c>
      <c r="F51" s="17">
        <f>SUM(F52:F69)+F79</f>
        <v>1011508</v>
      </c>
    </row>
    <row r="52" spans="1:6" ht="30" customHeight="1">
      <c r="A52" s="86" t="s">
        <v>108</v>
      </c>
      <c r="B52" s="3"/>
      <c r="C52" s="3"/>
      <c r="D52" s="3"/>
      <c r="E52" s="3"/>
      <c r="F52" s="3"/>
    </row>
    <row r="53" spans="1:6" ht="47.25">
      <c r="A53" s="4" t="s">
        <v>122</v>
      </c>
      <c r="B53" s="3">
        <v>67100</v>
      </c>
      <c r="C53" s="3">
        <v>67100</v>
      </c>
      <c r="D53" s="3">
        <v>67100</v>
      </c>
      <c r="E53" s="3"/>
      <c r="F53" s="3">
        <f>C53+E53</f>
        <v>67100</v>
      </c>
    </row>
    <row r="54" spans="1:6" ht="79.5" customHeight="1">
      <c r="A54" s="6" t="s">
        <v>97</v>
      </c>
      <c r="B54" s="1">
        <v>183200</v>
      </c>
      <c r="C54" s="1">
        <v>183200</v>
      </c>
      <c r="D54" s="1">
        <v>183200</v>
      </c>
      <c r="E54" s="1"/>
      <c r="F54" s="3">
        <f>C54+E54</f>
        <v>183200</v>
      </c>
    </row>
    <row r="55" spans="1:6" ht="47.25">
      <c r="A55" s="6" t="s">
        <v>104</v>
      </c>
      <c r="B55" s="1">
        <v>23700</v>
      </c>
      <c r="C55" s="1">
        <v>23700</v>
      </c>
      <c r="D55" s="1">
        <v>23700</v>
      </c>
      <c r="E55" s="1"/>
      <c r="F55" s="3">
        <f>C55+E55</f>
        <v>23700</v>
      </c>
    </row>
    <row r="56" spans="1:6" ht="18" customHeight="1">
      <c r="A56" s="7" t="s">
        <v>99</v>
      </c>
      <c r="B56" s="1"/>
      <c r="C56" s="1"/>
      <c r="D56" s="1"/>
      <c r="E56" s="1"/>
      <c r="F56" s="1"/>
    </row>
    <row r="57" spans="1:6" ht="18" customHeight="1">
      <c r="A57" s="7" t="s">
        <v>98</v>
      </c>
      <c r="B57" s="1"/>
      <c r="C57" s="1"/>
      <c r="D57" s="1"/>
      <c r="E57" s="1"/>
      <c r="F57" s="1"/>
    </row>
    <row r="58" spans="1:6" ht="32.25" customHeight="1">
      <c r="A58" s="85" t="s">
        <v>100</v>
      </c>
      <c r="B58" s="1">
        <v>45000</v>
      </c>
      <c r="C58" s="1">
        <v>45000</v>
      </c>
      <c r="D58" s="1">
        <v>45000</v>
      </c>
      <c r="E58" s="1"/>
      <c r="F58" s="1">
        <f aca="true" t="shared" si="2" ref="F58:F68">C58+E58</f>
        <v>45000</v>
      </c>
    </row>
    <row r="59" spans="1:6" ht="34.5" customHeight="1">
      <c r="A59" s="85" t="s">
        <v>101</v>
      </c>
      <c r="B59" s="1">
        <v>200000</v>
      </c>
      <c r="C59" s="1">
        <v>200000</v>
      </c>
      <c r="D59" s="1">
        <v>200000</v>
      </c>
      <c r="E59" s="1"/>
      <c r="F59" s="1">
        <f t="shared" si="2"/>
        <v>200000</v>
      </c>
    </row>
    <row r="60" spans="1:6" ht="47.25" customHeight="1">
      <c r="A60" s="85" t="s">
        <v>175</v>
      </c>
      <c r="B60" s="1">
        <v>300000</v>
      </c>
      <c r="C60" s="1">
        <v>300000</v>
      </c>
      <c r="D60" s="1">
        <v>300000</v>
      </c>
      <c r="E60" s="1"/>
      <c r="F60" s="1">
        <f t="shared" si="2"/>
        <v>300000</v>
      </c>
    </row>
    <row r="61" spans="1:6" ht="33.75" customHeight="1">
      <c r="A61" s="85" t="s">
        <v>102</v>
      </c>
      <c r="B61" s="1">
        <v>10340</v>
      </c>
      <c r="C61" s="1">
        <v>10340</v>
      </c>
      <c r="D61" s="1">
        <v>10340</v>
      </c>
      <c r="E61" s="1"/>
      <c r="F61" s="1">
        <f t="shared" si="2"/>
        <v>10340</v>
      </c>
    </row>
    <row r="62" spans="1:6" ht="33.75" customHeight="1">
      <c r="A62" s="85" t="s">
        <v>103</v>
      </c>
      <c r="B62" s="1">
        <v>95900</v>
      </c>
      <c r="C62" s="1">
        <v>80968</v>
      </c>
      <c r="D62" s="1">
        <v>80968</v>
      </c>
      <c r="E62" s="1"/>
      <c r="F62" s="1">
        <f t="shared" si="2"/>
        <v>80968</v>
      </c>
    </row>
    <row r="63" spans="1:6" ht="52.5" customHeight="1">
      <c r="A63" s="85" t="s">
        <v>105</v>
      </c>
      <c r="B63" s="1">
        <v>5000</v>
      </c>
      <c r="C63" s="1">
        <v>5000</v>
      </c>
      <c r="D63" s="1">
        <v>5000</v>
      </c>
      <c r="E63" s="1"/>
      <c r="F63" s="1">
        <f t="shared" si="2"/>
        <v>5000</v>
      </c>
    </row>
    <row r="64" spans="1:6" ht="47.25" customHeight="1">
      <c r="A64" s="85" t="s">
        <v>106</v>
      </c>
      <c r="B64" s="1">
        <v>100</v>
      </c>
      <c r="C64" s="1">
        <v>100</v>
      </c>
      <c r="D64" s="1">
        <v>100</v>
      </c>
      <c r="E64" s="1"/>
      <c r="F64" s="1">
        <f t="shared" si="2"/>
        <v>100</v>
      </c>
    </row>
    <row r="65" spans="1:6" ht="47.25">
      <c r="A65" s="85" t="s">
        <v>107</v>
      </c>
      <c r="B65" s="1"/>
      <c r="C65" s="1"/>
      <c r="D65" s="1"/>
      <c r="E65" s="1"/>
      <c r="F65" s="1">
        <f t="shared" si="2"/>
        <v>0</v>
      </c>
    </row>
    <row r="66" spans="1:6" ht="15.75">
      <c r="A66" s="85" t="s">
        <v>174</v>
      </c>
      <c r="B66" s="1">
        <v>26100</v>
      </c>
      <c r="C66" s="1">
        <v>26100</v>
      </c>
      <c r="D66" s="1">
        <v>26100</v>
      </c>
      <c r="E66" s="1"/>
      <c r="F66" s="1">
        <f t="shared" si="2"/>
        <v>26100</v>
      </c>
    </row>
    <row r="67" spans="1:6" ht="22.5" customHeight="1">
      <c r="A67" s="6" t="s">
        <v>109</v>
      </c>
      <c r="B67" s="1"/>
      <c r="C67" s="1"/>
      <c r="D67" s="1"/>
      <c r="E67" s="1"/>
      <c r="F67" s="1">
        <f t="shared" si="2"/>
        <v>0</v>
      </c>
    </row>
    <row r="68" spans="1:6" ht="22.5" customHeight="1">
      <c r="A68" s="6" t="s">
        <v>110</v>
      </c>
      <c r="B68" s="1"/>
      <c r="C68" s="1"/>
      <c r="D68" s="1"/>
      <c r="E68" s="1"/>
      <c r="F68" s="1">
        <f t="shared" si="2"/>
        <v>0</v>
      </c>
    </row>
    <row r="69" spans="1:6" ht="51.75" customHeight="1">
      <c r="A69" s="6" t="s">
        <v>111</v>
      </c>
      <c r="B69" s="3">
        <f>SUM(B70:B78)</f>
        <v>70000</v>
      </c>
      <c r="C69" s="3">
        <v>70000</v>
      </c>
      <c r="D69" s="3">
        <v>70000</v>
      </c>
      <c r="E69" s="3"/>
      <c r="F69" s="3">
        <f>SUM(F70:F78)</f>
        <v>70000</v>
      </c>
    </row>
    <row r="70" spans="1:6" ht="38.25">
      <c r="A70" s="87" t="s">
        <v>112</v>
      </c>
      <c r="B70" s="3"/>
      <c r="C70" s="3"/>
      <c r="D70" s="3"/>
      <c r="E70" s="3"/>
      <c r="F70" s="3"/>
    </row>
    <row r="71" spans="1:6" ht="25.5">
      <c r="A71" s="87" t="s">
        <v>113</v>
      </c>
      <c r="B71" s="3"/>
      <c r="C71" s="3"/>
      <c r="D71" s="3"/>
      <c r="E71" s="3"/>
      <c r="F71" s="3"/>
    </row>
    <row r="72" spans="1:6" ht="25.5">
      <c r="A72" s="87" t="s">
        <v>114</v>
      </c>
      <c r="B72" s="3"/>
      <c r="C72" s="3"/>
      <c r="D72" s="3"/>
      <c r="E72" s="3"/>
      <c r="F72" s="3"/>
    </row>
    <row r="73" spans="1:6" ht="83.25" customHeight="1">
      <c r="A73" s="95" t="s">
        <v>143</v>
      </c>
      <c r="B73" s="3"/>
      <c r="C73" s="3"/>
      <c r="D73" s="3"/>
      <c r="E73" s="3"/>
      <c r="F73" s="3"/>
    </row>
    <row r="74" spans="1:6" ht="25.5">
      <c r="A74" s="87" t="s">
        <v>116</v>
      </c>
      <c r="B74" s="3"/>
      <c r="C74" s="3"/>
      <c r="D74" s="3"/>
      <c r="E74" s="3"/>
      <c r="F74" s="3"/>
    </row>
    <row r="75" spans="1:6" ht="25.5">
      <c r="A75" s="87" t="s">
        <v>117</v>
      </c>
      <c r="B75" s="3">
        <v>70000</v>
      </c>
      <c r="C75" s="3">
        <v>70000</v>
      </c>
      <c r="D75" s="3">
        <v>70000</v>
      </c>
      <c r="E75" s="3"/>
      <c r="F75" s="3">
        <f>C75+E75</f>
        <v>70000</v>
      </c>
    </row>
    <row r="76" spans="1:6" ht="27" customHeight="1">
      <c r="A76" s="88" t="s">
        <v>118</v>
      </c>
      <c r="B76" s="3"/>
      <c r="C76" s="3"/>
      <c r="D76" s="3"/>
      <c r="E76" s="3"/>
      <c r="F76" s="3"/>
    </row>
    <row r="77" spans="1:6" ht="25.5">
      <c r="A77" s="88" t="s">
        <v>119</v>
      </c>
      <c r="B77" s="3"/>
      <c r="C77" s="3"/>
      <c r="D77" s="3"/>
      <c r="E77" s="3"/>
      <c r="F77" s="3"/>
    </row>
    <row r="78" spans="1:6" ht="25.5">
      <c r="A78" s="87" t="s">
        <v>120</v>
      </c>
      <c r="B78" s="3"/>
      <c r="C78" s="3"/>
      <c r="D78" s="3"/>
      <c r="E78" s="3"/>
      <c r="F78" s="3"/>
    </row>
    <row r="79" spans="1:6" ht="28.5" customHeight="1" thickBot="1">
      <c r="A79" s="89" t="s">
        <v>121</v>
      </c>
      <c r="B79" s="48"/>
      <c r="C79" s="48"/>
      <c r="D79" s="48"/>
      <c r="E79" s="48"/>
      <c r="F79" s="48"/>
    </row>
    <row r="80" spans="1:6" ht="28.5" customHeight="1">
      <c r="A80" s="92" t="s">
        <v>123</v>
      </c>
      <c r="B80" s="93">
        <f>B81</f>
        <v>0</v>
      </c>
      <c r="C80" s="93">
        <f>C81</f>
        <v>0</v>
      </c>
      <c r="D80" s="93">
        <f>D81</f>
        <v>0</v>
      </c>
      <c r="E80" s="93">
        <f>E81</f>
        <v>0</v>
      </c>
      <c r="F80" s="93">
        <f>F81</f>
        <v>0</v>
      </c>
    </row>
    <row r="81" spans="1:6" ht="51.75" customHeight="1" thickBot="1">
      <c r="A81" s="91" t="s">
        <v>124</v>
      </c>
      <c r="B81" s="90"/>
      <c r="C81" s="90"/>
      <c r="D81" s="90"/>
      <c r="E81" s="90"/>
      <c r="F81" s="90"/>
    </row>
    <row r="82" spans="1:6" ht="16.5" thickBot="1">
      <c r="A82" s="18" t="s">
        <v>3</v>
      </c>
      <c r="B82" s="19">
        <f>B80+B51+B9</f>
        <v>16122033.879999999</v>
      </c>
      <c r="C82" s="19">
        <f>C80+C51+C9</f>
        <v>15970003.909999998</v>
      </c>
      <c r="D82" s="19">
        <f>D80+D51+D9</f>
        <v>15970003.909999998</v>
      </c>
      <c r="E82" s="19">
        <f>E80+E51+E9</f>
        <v>0</v>
      </c>
      <c r="F82" s="19">
        <f>F80+F51+F9</f>
        <v>15970003.909999998</v>
      </c>
    </row>
    <row r="83" spans="1:6" ht="15.75">
      <c r="A83" s="20"/>
      <c r="B83" s="21"/>
      <c r="C83" s="21"/>
      <c r="D83" s="21"/>
      <c r="E83" s="21"/>
      <c r="F83" s="21"/>
    </row>
    <row r="84" spans="1:6" ht="15.75">
      <c r="A84" s="20" t="s">
        <v>154</v>
      </c>
      <c r="B84" s="22"/>
      <c r="C84" s="22"/>
      <c r="D84" s="22"/>
      <c r="E84" s="22"/>
      <c r="F84" s="22"/>
    </row>
    <row r="85" spans="1:6" ht="16.5" customHeight="1" thickBot="1">
      <c r="A85" s="123" t="s">
        <v>125</v>
      </c>
      <c r="B85" s="123"/>
      <c r="C85" s="123"/>
      <c r="D85" s="123"/>
      <c r="E85" s="123"/>
      <c r="F85" s="23"/>
    </row>
    <row r="86" spans="1:6" ht="16.5" thickBot="1">
      <c r="A86" s="113" t="s">
        <v>153</v>
      </c>
      <c r="B86" s="113" t="s">
        <v>51</v>
      </c>
      <c r="C86" s="115" t="s">
        <v>53</v>
      </c>
      <c r="D86" s="116"/>
      <c r="E86" s="117"/>
      <c r="F86" s="23"/>
    </row>
    <row r="87" spans="1:6" ht="48" thickBot="1">
      <c r="A87" s="114"/>
      <c r="B87" s="114"/>
      <c r="C87" s="26" t="s">
        <v>12</v>
      </c>
      <c r="D87" s="26" t="s">
        <v>13</v>
      </c>
      <c r="E87" s="26" t="s">
        <v>14</v>
      </c>
      <c r="F87" s="23"/>
    </row>
    <row r="88" spans="1:6" ht="15.75">
      <c r="A88" s="27" t="s">
        <v>15</v>
      </c>
      <c r="B88" s="27"/>
      <c r="C88" s="28">
        <f>SUM(C89:C93)</f>
        <v>48354.090000000004</v>
      </c>
      <c r="D88" s="28">
        <f>SUM(D89:D93)</f>
        <v>178514.99</v>
      </c>
      <c r="E88" s="28">
        <f>SUM(E89:E93)</f>
        <v>2621076.71</v>
      </c>
      <c r="F88" s="23"/>
    </row>
    <row r="89" spans="1:6" ht="18" customHeight="1">
      <c r="A89" s="29" t="s">
        <v>16</v>
      </c>
      <c r="B89" s="29" t="s">
        <v>52</v>
      </c>
      <c r="C89" s="96">
        <v>17350</v>
      </c>
      <c r="D89" s="96">
        <v>76374.98</v>
      </c>
      <c r="E89" s="96">
        <v>144889.49</v>
      </c>
      <c r="F89" s="23"/>
    </row>
    <row r="90" spans="1:6" ht="18" customHeight="1">
      <c r="A90" s="102" t="s">
        <v>160</v>
      </c>
      <c r="B90" s="103" t="s">
        <v>52</v>
      </c>
      <c r="C90" s="105"/>
      <c r="D90" s="105"/>
      <c r="E90" s="105">
        <v>63114.91</v>
      </c>
      <c r="F90" s="23"/>
    </row>
    <row r="91" spans="1:6" ht="15.75">
      <c r="A91" s="33" t="s">
        <v>159</v>
      </c>
      <c r="B91" s="104" t="s">
        <v>52</v>
      </c>
      <c r="C91" s="105"/>
      <c r="D91" s="105"/>
      <c r="E91" s="105">
        <v>36000.86</v>
      </c>
      <c r="F91" s="23"/>
    </row>
    <row r="92" spans="1:6" ht="15.75">
      <c r="A92" s="33" t="s">
        <v>17</v>
      </c>
      <c r="B92" s="33" t="s">
        <v>52</v>
      </c>
      <c r="C92" s="34">
        <v>26159.88</v>
      </c>
      <c r="D92" s="34">
        <v>74845.19</v>
      </c>
      <c r="E92" s="34">
        <v>2251554.75</v>
      </c>
      <c r="F92" s="23"/>
    </row>
    <row r="93" spans="1:6" ht="16.5" thickBot="1">
      <c r="A93" s="25" t="s">
        <v>18</v>
      </c>
      <c r="B93" s="25" t="s">
        <v>52</v>
      </c>
      <c r="C93" s="99">
        <v>4844.21</v>
      </c>
      <c r="D93" s="99">
        <v>27294.82</v>
      </c>
      <c r="E93" s="99">
        <v>125516.7</v>
      </c>
      <c r="F93" s="23"/>
    </row>
    <row r="94" spans="1:6" ht="16.5" thickBot="1">
      <c r="A94" s="36"/>
      <c r="B94" s="23"/>
      <c r="C94" s="23"/>
      <c r="D94" s="23"/>
      <c r="E94" s="23"/>
      <c r="F94" s="23"/>
    </row>
    <row r="95" spans="1:6" ht="16.5" thickBot="1">
      <c r="A95" s="113" t="s">
        <v>11</v>
      </c>
      <c r="B95" s="113" t="s">
        <v>51</v>
      </c>
      <c r="C95" s="115" t="s">
        <v>54</v>
      </c>
      <c r="D95" s="116"/>
      <c r="E95" s="117"/>
      <c r="F95" s="23"/>
    </row>
    <row r="96" spans="1:6" ht="48" thickBot="1">
      <c r="A96" s="114"/>
      <c r="B96" s="114"/>
      <c r="C96" s="26" t="s">
        <v>12</v>
      </c>
      <c r="D96" s="26" t="s">
        <v>13</v>
      </c>
      <c r="E96" s="26" t="s">
        <v>14</v>
      </c>
      <c r="F96" s="23"/>
    </row>
    <row r="97" spans="1:6" ht="15.75">
      <c r="A97" s="37" t="s">
        <v>15</v>
      </c>
      <c r="B97" s="38"/>
      <c r="C97" s="28">
        <f>SUM(C98:C105)</f>
        <v>619800.92</v>
      </c>
      <c r="D97" s="28">
        <f>SUM(D98:D105)</f>
        <v>1398100.97</v>
      </c>
      <c r="E97" s="28">
        <f>SUM(E98:E105)</f>
        <v>2622613.4600000004</v>
      </c>
      <c r="F97" s="23"/>
    </row>
    <row r="98" spans="1:6" ht="15.75">
      <c r="A98" s="33" t="s">
        <v>144</v>
      </c>
      <c r="B98" s="33" t="s">
        <v>52</v>
      </c>
      <c r="C98" s="33">
        <v>542</v>
      </c>
      <c r="D98" s="33">
        <v>542</v>
      </c>
      <c r="E98" s="33">
        <v>642</v>
      </c>
      <c r="F98" s="23"/>
    </row>
    <row r="99" spans="1:6" ht="15.75">
      <c r="A99" s="29" t="s">
        <v>20</v>
      </c>
      <c r="B99" s="29" t="s">
        <v>52</v>
      </c>
      <c r="C99" s="29">
        <v>4997.19</v>
      </c>
      <c r="D99" s="29">
        <v>4997.19</v>
      </c>
      <c r="E99" s="29">
        <v>12536.91</v>
      </c>
      <c r="F99" s="23"/>
    </row>
    <row r="100" spans="1:6" ht="15.75">
      <c r="A100" s="29" t="s">
        <v>21</v>
      </c>
      <c r="B100" s="29" t="s">
        <v>52</v>
      </c>
      <c r="C100" s="29"/>
      <c r="D100" s="29"/>
      <c r="E100" s="29"/>
      <c r="F100" s="23"/>
    </row>
    <row r="101" spans="1:6" ht="15.75">
      <c r="A101" s="29" t="s">
        <v>22</v>
      </c>
      <c r="B101" s="29" t="s">
        <v>52</v>
      </c>
      <c r="C101" s="29">
        <v>73855.44</v>
      </c>
      <c r="D101" s="29">
        <v>746282.94</v>
      </c>
      <c r="E101" s="29">
        <v>895005.29</v>
      </c>
      <c r="F101" s="23"/>
    </row>
    <row r="102" spans="1:6" ht="15.75">
      <c r="A102" s="29" t="s">
        <v>23</v>
      </c>
      <c r="B102" s="29" t="s">
        <v>52</v>
      </c>
      <c r="C102" s="29">
        <v>73915.7</v>
      </c>
      <c r="D102" s="29">
        <v>119488.03</v>
      </c>
      <c r="E102" s="29">
        <v>366115.76</v>
      </c>
      <c r="F102" s="23"/>
    </row>
    <row r="103" spans="1:6" ht="15.75">
      <c r="A103" s="29" t="s">
        <v>145</v>
      </c>
      <c r="B103" s="29" t="s">
        <v>52</v>
      </c>
      <c r="C103" s="29">
        <v>37190.26</v>
      </c>
      <c r="D103" s="29">
        <v>46679.59</v>
      </c>
      <c r="E103" s="29">
        <v>86884.53</v>
      </c>
      <c r="F103" s="23"/>
    </row>
    <row r="104" spans="1:6" ht="16.5" thickBot="1">
      <c r="A104" s="33" t="s">
        <v>59</v>
      </c>
      <c r="B104" s="25" t="s">
        <v>52</v>
      </c>
      <c r="C104" s="25">
        <v>429300.33</v>
      </c>
      <c r="D104" s="25">
        <v>475979.92</v>
      </c>
      <c r="E104" s="25">
        <v>1231924.25</v>
      </c>
      <c r="F104" s="23"/>
    </row>
    <row r="105" spans="1:6" ht="16.5" thickBot="1">
      <c r="A105" s="98" t="s">
        <v>146</v>
      </c>
      <c r="B105" s="25" t="s">
        <v>52</v>
      </c>
      <c r="C105" s="25"/>
      <c r="D105" s="25">
        <v>4131.3</v>
      </c>
      <c r="E105" s="25">
        <v>29504.72</v>
      </c>
      <c r="F105" s="23"/>
    </row>
    <row r="106" spans="1:6" ht="15.75">
      <c r="A106" s="36"/>
      <c r="B106" s="23"/>
      <c r="C106" s="23"/>
      <c r="D106" s="23"/>
      <c r="E106" s="23"/>
      <c r="F106" s="23"/>
    </row>
    <row r="107" spans="1:6" ht="16.5" thickBot="1">
      <c r="A107" s="39" t="s">
        <v>126</v>
      </c>
      <c r="B107" s="23"/>
      <c r="C107" s="23"/>
      <c r="D107" s="23"/>
      <c r="E107" s="23"/>
      <c r="F107" s="23"/>
    </row>
    <row r="108" spans="1:6" ht="30" customHeight="1" thickBot="1">
      <c r="A108" s="109" t="s">
        <v>24</v>
      </c>
      <c r="B108" s="115" t="s">
        <v>25</v>
      </c>
      <c r="C108" s="117"/>
      <c r="D108" s="115" t="s">
        <v>26</v>
      </c>
      <c r="E108" s="117"/>
      <c r="F108" s="109" t="s">
        <v>27</v>
      </c>
    </row>
    <row r="109" spans="1:6" ht="21" customHeight="1" thickBot="1">
      <c r="A109" s="110"/>
      <c r="B109" s="40" t="s">
        <v>28</v>
      </c>
      <c r="C109" s="40" t="s">
        <v>29</v>
      </c>
      <c r="D109" s="40" t="s">
        <v>28</v>
      </c>
      <c r="E109" s="40" t="s">
        <v>29</v>
      </c>
      <c r="F109" s="110"/>
    </row>
    <row r="110" spans="1:6" ht="24" customHeight="1">
      <c r="A110" s="41" t="s">
        <v>63</v>
      </c>
      <c r="B110" s="28">
        <f>B111+B112+B113+B114+B115+B116+B117+B118+B119</f>
        <v>0</v>
      </c>
      <c r="C110" s="28">
        <f>C111+C112+C113+C114+C115+C116+C117+C118+C119</f>
        <v>0</v>
      </c>
      <c r="D110" s="28">
        <f>D111+D112+D113+D114+D115+D116+D117+D118+D119</f>
        <v>0</v>
      </c>
      <c r="E110" s="28">
        <f>E111+E112+E113+E114+E115+E116+E117+E118+E119</f>
        <v>0</v>
      </c>
      <c r="F110" s="42"/>
    </row>
    <row r="111" spans="1:6" ht="15.75">
      <c r="A111" s="43" t="s">
        <v>30</v>
      </c>
      <c r="B111" s="77">
        <f>E13+E15+E25+E27+E39+E38+E45</f>
        <v>0</v>
      </c>
      <c r="C111" s="44"/>
      <c r="D111" s="1">
        <f aca="true" t="shared" si="3" ref="D111:D120">B111</f>
        <v>0</v>
      </c>
      <c r="E111" s="44"/>
      <c r="F111" s="45"/>
    </row>
    <row r="112" spans="1:6" ht="15.75">
      <c r="A112" s="43" t="s">
        <v>31</v>
      </c>
      <c r="B112" s="77">
        <f>E17+E30+E40+E46</f>
        <v>0</v>
      </c>
      <c r="C112" s="44"/>
      <c r="D112" s="1">
        <f t="shared" si="3"/>
        <v>0</v>
      </c>
      <c r="E112" s="44"/>
      <c r="F112" s="45"/>
    </row>
    <row r="113" spans="1:6" ht="15.75">
      <c r="A113" s="43" t="s">
        <v>7</v>
      </c>
      <c r="B113" s="46">
        <f>E19+E23</f>
        <v>0</v>
      </c>
      <c r="C113" s="44"/>
      <c r="D113" s="1">
        <f t="shared" si="3"/>
        <v>0</v>
      </c>
      <c r="E113" s="44"/>
      <c r="F113" s="45"/>
    </row>
    <row r="114" spans="1:6" ht="15.75">
      <c r="A114" s="43" t="s">
        <v>32</v>
      </c>
      <c r="B114" s="46">
        <f>E31</f>
        <v>0</v>
      </c>
      <c r="C114" s="44"/>
      <c r="D114" s="1">
        <f t="shared" si="3"/>
        <v>0</v>
      </c>
      <c r="E114" s="44"/>
      <c r="F114" s="45"/>
    </row>
    <row r="115" spans="1:6" ht="15.75">
      <c r="A115" s="43" t="s">
        <v>33</v>
      </c>
      <c r="B115" s="46">
        <f>E32</f>
        <v>0</v>
      </c>
      <c r="C115" s="44"/>
      <c r="D115" s="1">
        <f t="shared" si="3"/>
        <v>0</v>
      </c>
      <c r="E115" s="44"/>
      <c r="F115" s="45"/>
    </row>
    <row r="116" spans="1:6" ht="15.75">
      <c r="A116" s="43" t="s">
        <v>34</v>
      </c>
      <c r="B116" s="1">
        <f>E33</f>
        <v>0</v>
      </c>
      <c r="C116" s="44"/>
      <c r="D116" s="1">
        <f t="shared" si="3"/>
        <v>0</v>
      </c>
      <c r="E116" s="44"/>
      <c r="F116" s="45"/>
    </row>
    <row r="117" spans="1:6" ht="15.75">
      <c r="A117" s="43" t="s">
        <v>35</v>
      </c>
      <c r="B117" s="1">
        <f>E34</f>
        <v>0</v>
      </c>
      <c r="C117" s="44"/>
      <c r="D117" s="1">
        <f t="shared" si="3"/>
        <v>0</v>
      </c>
      <c r="E117" s="5"/>
      <c r="F117" s="45"/>
    </row>
    <row r="118" spans="1:6" ht="15.75">
      <c r="A118" s="47" t="s">
        <v>67</v>
      </c>
      <c r="B118" s="48"/>
      <c r="C118" s="49"/>
      <c r="D118" s="1">
        <f t="shared" si="3"/>
        <v>0</v>
      </c>
      <c r="E118" s="50">
        <f>C118</f>
        <v>0</v>
      </c>
      <c r="F118" s="51"/>
    </row>
    <row r="119" spans="1:6" ht="15.75">
      <c r="A119" s="47" t="s">
        <v>68</v>
      </c>
      <c r="B119" s="48">
        <f>E50</f>
        <v>0</v>
      </c>
      <c r="C119" s="49"/>
      <c r="D119" s="1">
        <f t="shared" si="3"/>
        <v>0</v>
      </c>
      <c r="E119" s="50"/>
      <c r="F119" s="51"/>
    </row>
    <row r="120" spans="1:6" ht="21.75" customHeight="1" thickBot="1">
      <c r="A120" s="52" t="s">
        <v>70</v>
      </c>
      <c r="B120" s="53">
        <f>E52+E53+E54+E55+E56+E57+E58+E59+E60+E61+E62+E63+E64+E65+E66+E67+E68+E70+E71+E72+E73+E74+E75+E76+E77+E78+E79+E81</f>
        <v>0</v>
      </c>
      <c r="C120" s="54"/>
      <c r="D120" s="53">
        <f t="shared" si="3"/>
        <v>0</v>
      </c>
      <c r="E120" s="54"/>
      <c r="F120" s="55"/>
    </row>
    <row r="121" spans="1:6" ht="15.75">
      <c r="A121" s="36"/>
      <c r="B121" s="23"/>
      <c r="C121" s="23"/>
      <c r="D121" s="23"/>
      <c r="E121" s="23"/>
      <c r="F121" s="23"/>
    </row>
    <row r="122" spans="1:6" ht="15.75">
      <c r="A122" s="56" t="s">
        <v>127</v>
      </c>
      <c r="B122" s="56"/>
      <c r="C122" s="56"/>
      <c r="D122" s="23"/>
      <c r="E122" s="23"/>
      <c r="F122" s="23"/>
    </row>
    <row r="123" spans="1:6" ht="15.75">
      <c r="A123" s="57" t="s">
        <v>162</v>
      </c>
      <c r="B123" s="23"/>
      <c r="C123" s="23"/>
      <c r="D123" s="23"/>
      <c r="E123" s="23"/>
      <c r="F123" s="23"/>
    </row>
    <row r="124" spans="1:6" ht="16.5" thickBot="1">
      <c r="A124" s="57" t="s">
        <v>36</v>
      </c>
      <c r="B124" s="23"/>
      <c r="C124" s="23"/>
      <c r="D124" s="23"/>
      <c r="E124" s="23"/>
      <c r="F124" s="23"/>
    </row>
    <row r="125" spans="1:6" ht="48" thickBot="1">
      <c r="A125" s="58" t="s">
        <v>24</v>
      </c>
      <c r="B125" s="59" t="s">
        <v>56</v>
      </c>
      <c r="C125" s="24" t="s">
        <v>57</v>
      </c>
      <c r="D125" s="23"/>
      <c r="E125" s="23"/>
      <c r="F125" s="23"/>
    </row>
    <row r="126" spans="1:6" s="63" customFormat="1" ht="15.75" customHeight="1" thickBot="1">
      <c r="A126" s="60" t="s">
        <v>37</v>
      </c>
      <c r="B126" s="61">
        <f>SUM(B127:B130)</f>
        <v>72</v>
      </c>
      <c r="C126" s="61"/>
      <c r="D126" s="62"/>
      <c r="E126" s="62"/>
      <c r="F126" s="62"/>
    </row>
    <row r="127" spans="1:6" ht="16.5" thickBot="1">
      <c r="A127" s="25" t="s">
        <v>38</v>
      </c>
      <c r="B127" s="26"/>
      <c r="C127" s="26"/>
      <c r="D127" s="23"/>
      <c r="E127" s="23"/>
      <c r="F127" s="23"/>
    </row>
    <row r="128" spans="1:6" ht="16.5" thickBot="1">
      <c r="A128" s="25" t="s">
        <v>39</v>
      </c>
      <c r="B128" s="26">
        <v>72</v>
      </c>
      <c r="C128" s="26"/>
      <c r="D128" s="23"/>
      <c r="E128" s="23"/>
      <c r="F128" s="23"/>
    </row>
    <row r="129" spans="1:6" ht="16.5" thickBot="1">
      <c r="A129" s="64" t="s">
        <v>173</v>
      </c>
      <c r="B129" s="26"/>
      <c r="C129" s="26"/>
      <c r="D129" s="23"/>
      <c r="E129" s="23"/>
      <c r="F129" s="23"/>
    </row>
    <row r="130" spans="1:6" ht="16.5" thickBot="1">
      <c r="A130" s="64" t="s">
        <v>66</v>
      </c>
      <c r="B130" s="26"/>
      <c r="C130" s="26"/>
      <c r="D130" s="23"/>
      <c r="E130" s="23"/>
      <c r="F130" s="23"/>
    </row>
    <row r="131" spans="1:6" s="63" customFormat="1" ht="16.5" thickBot="1">
      <c r="A131" s="60" t="s">
        <v>40</v>
      </c>
      <c r="B131" s="61">
        <f>SUM(B132:B136)</f>
        <v>0</v>
      </c>
      <c r="C131" s="61"/>
      <c r="D131" s="62"/>
      <c r="E131" s="62"/>
      <c r="F131" s="62"/>
    </row>
    <row r="132" spans="1:6" ht="16.5" thickBot="1">
      <c r="A132" s="25" t="s">
        <v>41</v>
      </c>
      <c r="B132" s="26"/>
      <c r="C132" s="26"/>
      <c r="D132" s="23"/>
      <c r="E132" s="23"/>
      <c r="F132" s="23"/>
    </row>
    <row r="133" spans="1:6" ht="16.5" thickBot="1">
      <c r="A133" s="25" t="s">
        <v>42</v>
      </c>
      <c r="B133" s="26"/>
      <c r="C133" s="26"/>
      <c r="D133" s="23"/>
      <c r="E133" s="23"/>
      <c r="F133" s="23"/>
    </row>
    <row r="134" spans="1:6" ht="16.5" thickBot="1">
      <c r="A134" s="25" t="s">
        <v>43</v>
      </c>
      <c r="B134" s="26"/>
      <c r="C134" s="26"/>
      <c r="D134" s="23"/>
      <c r="E134" s="23"/>
      <c r="F134" s="23"/>
    </row>
    <row r="135" spans="1:6" ht="16.5" thickBot="1">
      <c r="A135" s="64" t="s">
        <v>69</v>
      </c>
      <c r="B135" s="26"/>
      <c r="C135" s="26"/>
      <c r="D135" s="23"/>
      <c r="E135" s="23"/>
      <c r="F135" s="23"/>
    </row>
    <row r="136" spans="1:6" ht="16.5" thickBot="1">
      <c r="A136" s="64" t="s">
        <v>165</v>
      </c>
      <c r="B136" s="26"/>
      <c r="C136" s="26"/>
      <c r="D136" s="23"/>
      <c r="E136" s="23"/>
      <c r="F136" s="23"/>
    </row>
    <row r="137" spans="1:6" s="63" customFormat="1" ht="18" customHeight="1" thickBot="1">
      <c r="A137" s="60" t="s">
        <v>44</v>
      </c>
      <c r="B137" s="61">
        <v>0</v>
      </c>
      <c r="C137" s="65">
        <v>0</v>
      </c>
      <c r="D137" s="62"/>
      <c r="E137" s="62"/>
      <c r="F137" s="62"/>
    </row>
    <row r="138" spans="1:6" s="63" customFormat="1" ht="16.5" thickBot="1">
      <c r="A138" s="60" t="s">
        <v>45</v>
      </c>
      <c r="B138" s="61">
        <v>0</v>
      </c>
      <c r="C138" s="61">
        <v>0</v>
      </c>
      <c r="D138" s="62"/>
      <c r="E138" s="62"/>
      <c r="F138" s="62"/>
    </row>
    <row r="139" spans="1:6" s="63" customFormat="1" ht="15.75">
      <c r="A139" s="66"/>
      <c r="B139" s="66"/>
      <c r="C139" s="66"/>
      <c r="D139" s="62"/>
      <c r="E139" s="62"/>
      <c r="F139" s="62"/>
    </row>
    <row r="140" spans="1:6" ht="15.75">
      <c r="A140" s="119" t="s">
        <v>128</v>
      </c>
      <c r="B140" s="119"/>
      <c r="C140" s="119"/>
      <c r="D140" s="23"/>
      <c r="E140" s="23"/>
      <c r="F140" s="23"/>
    </row>
    <row r="141" spans="1:6" ht="16.5" thickBot="1">
      <c r="A141" s="36" t="s">
        <v>58</v>
      </c>
      <c r="B141" s="23"/>
      <c r="C141" s="23"/>
      <c r="D141" s="23"/>
      <c r="E141" s="23"/>
      <c r="F141" s="23"/>
    </row>
    <row r="142" spans="1:6" ht="16.5" thickBot="1">
      <c r="A142" s="113" t="s">
        <v>11</v>
      </c>
      <c r="B142" s="113" t="s">
        <v>55</v>
      </c>
      <c r="C142" s="115" t="s">
        <v>46</v>
      </c>
      <c r="D142" s="116"/>
      <c r="E142" s="117"/>
      <c r="F142" s="23"/>
    </row>
    <row r="143" spans="1:6" ht="46.5" customHeight="1" thickBot="1">
      <c r="A143" s="114"/>
      <c r="B143" s="114"/>
      <c r="C143" s="26" t="s">
        <v>12</v>
      </c>
      <c r="D143" s="26" t="s">
        <v>13</v>
      </c>
      <c r="E143" s="26" t="s">
        <v>14</v>
      </c>
      <c r="F143" s="23"/>
    </row>
    <row r="144" spans="1:6" ht="15.75">
      <c r="A144" s="37" t="s">
        <v>15</v>
      </c>
      <c r="B144" s="67"/>
      <c r="C144" s="38">
        <f>SUM(C145:C148)</f>
        <v>4997.19</v>
      </c>
      <c r="D144" s="38">
        <f>SUM(D145:D148)</f>
        <v>4997.19</v>
      </c>
      <c r="E144" s="38">
        <f>SUM(E145:E148)</f>
        <v>12536.91</v>
      </c>
      <c r="F144" s="23"/>
    </row>
    <row r="145" spans="1:6" ht="15.75">
      <c r="A145" s="33" t="s">
        <v>47</v>
      </c>
      <c r="B145" s="68"/>
      <c r="C145" s="69">
        <v>3990.49</v>
      </c>
      <c r="D145" s="69">
        <v>3990.49</v>
      </c>
      <c r="E145" s="69">
        <v>8974.05</v>
      </c>
      <c r="F145" s="23"/>
    </row>
    <row r="146" spans="1:6" ht="15.75">
      <c r="A146" s="31" t="s">
        <v>48</v>
      </c>
      <c r="B146" s="70"/>
      <c r="C146" s="71">
        <v>829.36</v>
      </c>
      <c r="D146" s="71">
        <v>829.36</v>
      </c>
      <c r="E146" s="71">
        <v>2949.34</v>
      </c>
      <c r="F146" s="23"/>
    </row>
    <row r="147" spans="1:6" ht="15.75">
      <c r="A147" s="33" t="s">
        <v>49</v>
      </c>
      <c r="B147" s="68"/>
      <c r="C147" s="69">
        <v>177.34</v>
      </c>
      <c r="D147" s="69">
        <v>177.34</v>
      </c>
      <c r="E147" s="69">
        <v>613.52</v>
      </c>
      <c r="F147" s="23"/>
    </row>
    <row r="148" spans="1:6" ht="16.5" thickBot="1">
      <c r="A148" s="25" t="s">
        <v>50</v>
      </c>
      <c r="B148" s="26"/>
      <c r="C148" s="72"/>
      <c r="D148" s="72"/>
      <c r="E148" s="72"/>
      <c r="F148" s="23"/>
    </row>
    <row r="149" spans="1:6" ht="15.75">
      <c r="A149" s="20"/>
      <c r="B149" s="22"/>
      <c r="C149" s="22"/>
      <c r="D149" s="22"/>
      <c r="E149" s="22"/>
      <c r="F149" s="22"/>
    </row>
    <row r="150" spans="1:6" ht="31.5" customHeight="1">
      <c r="A150" s="122" t="s">
        <v>139</v>
      </c>
      <c r="B150" s="122"/>
      <c r="C150" s="73"/>
      <c r="D150" s="73"/>
      <c r="E150" s="73"/>
      <c r="F150" s="74"/>
    </row>
    <row r="151" spans="1:5" ht="15.75">
      <c r="A151" s="23" t="s">
        <v>140</v>
      </c>
      <c r="B151" s="23"/>
      <c r="C151" s="23"/>
      <c r="D151" s="23"/>
      <c r="E151" s="23"/>
    </row>
    <row r="152" spans="1:38" s="75" customFormat="1" ht="15.75">
      <c r="A152" s="23"/>
      <c r="B152" s="23"/>
      <c r="C152" s="23"/>
      <c r="D152" s="23"/>
      <c r="E152" s="23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</row>
    <row r="153" spans="1:38" s="75" customFormat="1" ht="15.75">
      <c r="A153" s="23" t="s">
        <v>71</v>
      </c>
      <c r="B153" s="23"/>
      <c r="C153" s="23"/>
      <c r="D153" s="23"/>
      <c r="E153" s="23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</row>
    <row r="154" spans="1:5" ht="15.75">
      <c r="A154" s="23"/>
      <c r="B154" s="23"/>
      <c r="C154" s="23"/>
      <c r="D154" s="23"/>
      <c r="E154" s="23"/>
    </row>
    <row r="155" spans="2:5" ht="15.75">
      <c r="B155" s="23"/>
      <c r="C155" s="23"/>
      <c r="D155" s="23"/>
      <c r="E155" s="23"/>
    </row>
  </sheetData>
  <sheetProtection/>
  <mergeCells count="27">
    <mergeCell ref="D1:F1"/>
    <mergeCell ref="A150:B150"/>
    <mergeCell ref="A85:E85"/>
    <mergeCell ref="A108:A109"/>
    <mergeCell ref="B108:C108"/>
    <mergeCell ref="D108:E108"/>
    <mergeCell ref="B95:B96"/>
    <mergeCell ref="C95:E95"/>
    <mergeCell ref="A95:A96"/>
    <mergeCell ref="A142:A143"/>
    <mergeCell ref="B142:B143"/>
    <mergeCell ref="C142:E142"/>
    <mergeCell ref="A140:C140"/>
    <mergeCell ref="D7:D8"/>
    <mergeCell ref="A7:A8"/>
    <mergeCell ref="B7:B8"/>
    <mergeCell ref="E7:E8"/>
    <mergeCell ref="A2:F2"/>
    <mergeCell ref="A3:F3"/>
    <mergeCell ref="A4:E4"/>
    <mergeCell ref="F108:F109"/>
    <mergeCell ref="A5:E5"/>
    <mergeCell ref="F7:F8"/>
    <mergeCell ref="A86:A87"/>
    <mergeCell ref="B86:B87"/>
    <mergeCell ref="C86:E86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5" max="5" man="1"/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6"/>
  <sheetViews>
    <sheetView view="pageBreakPreview" zoomScaleNormal="81" zoomScaleSheetLayoutView="10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4" sqref="E24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135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B10+B40</f>
        <v>15000500</v>
      </c>
      <c r="C9" s="84">
        <f>C10+C40</f>
        <v>1534016.24</v>
      </c>
      <c r="D9" s="84">
        <f>D10+D40</f>
        <v>1357117.59</v>
      </c>
      <c r="E9" s="84">
        <f>E10+E40</f>
        <v>1292510.53</v>
      </c>
      <c r="F9" s="84">
        <f>F10+F40</f>
        <v>2826526.77</v>
      </c>
    </row>
    <row r="10" spans="1:6" ht="29.25" customHeight="1">
      <c r="A10" s="80" t="s">
        <v>90</v>
      </c>
      <c r="B10" s="3">
        <f>B11+B19+B29+B36+B39</f>
        <v>14841000</v>
      </c>
      <c r="C10" s="3">
        <f>C11+C19+C29+C36+C39</f>
        <v>1494116.24</v>
      </c>
      <c r="D10" s="3">
        <f>D11+D19+D29+D36+D39</f>
        <v>1317217.59</v>
      </c>
      <c r="E10" s="3">
        <f>E11+E19+E29+E36+E39</f>
        <v>1292510.53</v>
      </c>
      <c r="F10" s="3">
        <f>F11+F19+F29+F36+F39</f>
        <v>2786626.77</v>
      </c>
    </row>
    <row r="11" spans="1:6" ht="94.5">
      <c r="A11" s="6" t="s">
        <v>142</v>
      </c>
      <c r="B11" s="3">
        <f>B12+B16</f>
        <v>11192900</v>
      </c>
      <c r="C11" s="3">
        <f>C12+C16</f>
        <v>1078094</v>
      </c>
      <c r="D11" s="3">
        <f>D12+D16</f>
        <v>1078094</v>
      </c>
      <c r="E11" s="3">
        <f>E12+E16</f>
        <v>899780</v>
      </c>
      <c r="F11" s="3">
        <f>F12+F16</f>
        <v>1977874</v>
      </c>
    </row>
    <row r="12" spans="1:6" ht="15.75">
      <c r="A12" s="6" t="s">
        <v>93</v>
      </c>
      <c r="B12" s="3">
        <f>SUM(B13:B15)</f>
        <v>11096000</v>
      </c>
      <c r="C12" s="3">
        <f>SUM(C13:C15)</f>
        <v>1078094</v>
      </c>
      <c r="D12" s="3">
        <f>SUM(D13:D15)</f>
        <v>1078094</v>
      </c>
      <c r="E12" s="3">
        <f>SUM(E13:E15)</f>
        <v>892980</v>
      </c>
      <c r="F12" s="3">
        <f>SUM(F13:F15)</f>
        <v>1971074</v>
      </c>
    </row>
    <row r="13" spans="1:6" ht="18" customHeight="1">
      <c r="A13" s="11" t="s">
        <v>78</v>
      </c>
      <c r="B13" s="77">
        <v>8588200</v>
      </c>
      <c r="C13" s="77">
        <v>632364</v>
      </c>
      <c r="D13" s="77">
        <v>632364</v>
      </c>
      <c r="E13" s="77">
        <v>527800</v>
      </c>
      <c r="F13" s="77">
        <f>C13+E13</f>
        <v>1160164</v>
      </c>
    </row>
    <row r="14" spans="1:6" ht="15.75">
      <c r="A14" s="8" t="s">
        <v>79</v>
      </c>
      <c r="B14" s="77"/>
      <c r="C14" s="77">
        <v>170000</v>
      </c>
      <c r="D14" s="77">
        <v>170000</v>
      </c>
      <c r="E14" s="77">
        <v>170000</v>
      </c>
      <c r="F14" s="77">
        <f>C14+E14</f>
        <v>340000</v>
      </c>
    </row>
    <row r="15" spans="1:6" ht="15.75">
      <c r="A15" s="8" t="s">
        <v>80</v>
      </c>
      <c r="B15" s="77">
        <v>2507800</v>
      </c>
      <c r="C15" s="77">
        <v>275730</v>
      </c>
      <c r="D15" s="77">
        <v>275730</v>
      </c>
      <c r="E15" s="77">
        <v>195180</v>
      </c>
      <c r="F15" s="77">
        <f>C15+E15</f>
        <v>470910</v>
      </c>
    </row>
    <row r="16" spans="1:6" ht="17.25" customHeight="1">
      <c r="A16" s="11" t="s">
        <v>94</v>
      </c>
      <c r="B16" s="3">
        <f>B17+B18</f>
        <v>96900</v>
      </c>
      <c r="C16" s="3">
        <f>C17+C18</f>
        <v>0</v>
      </c>
      <c r="D16" s="3">
        <f>D17+D18</f>
        <v>0</v>
      </c>
      <c r="E16" s="3">
        <f>E17+E18</f>
        <v>6800</v>
      </c>
      <c r="F16" s="3">
        <f>F17+F18</f>
        <v>6800</v>
      </c>
    </row>
    <row r="17" spans="1:6" ht="15.75">
      <c r="A17" s="8" t="s">
        <v>61</v>
      </c>
      <c r="B17" s="1">
        <v>68900</v>
      </c>
      <c r="C17" s="1"/>
      <c r="D17" s="1"/>
      <c r="E17" s="1">
        <v>6800</v>
      </c>
      <c r="F17" s="1">
        <f>C17+E17</f>
        <v>6800</v>
      </c>
    </row>
    <row r="18" spans="1:6" s="13" customFormat="1" ht="15.75">
      <c r="A18" s="8" t="s">
        <v>62</v>
      </c>
      <c r="B18" s="1">
        <v>28000</v>
      </c>
      <c r="C18" s="1"/>
      <c r="D18" s="1"/>
      <c r="E18" s="1"/>
      <c r="F18" s="1">
        <f>C18+E18</f>
        <v>0</v>
      </c>
    </row>
    <row r="19" spans="1:6" ht="63">
      <c r="A19" s="12" t="s">
        <v>91</v>
      </c>
      <c r="B19" s="3">
        <f>B20+B21+B22+B23+B24+B25+B26+B27+B28</f>
        <v>3067900</v>
      </c>
      <c r="C19" s="3">
        <f>C20+C21+C22+C23+C24+C25+C26+C27+C28</f>
        <v>391669.23999999993</v>
      </c>
      <c r="D19" s="3">
        <f>D20+D21+D22+D23+D24+D25+D26+D27+D28</f>
        <v>214770.59</v>
      </c>
      <c r="E19" s="3">
        <f>E20+E21+E22+E23+E24+E25+E26+E27+E28</f>
        <v>359658.8900000001</v>
      </c>
      <c r="F19" s="3">
        <f>F20+F21+F22+F23+F24+F25+F26+F27+F28</f>
        <v>751328.1300000001</v>
      </c>
    </row>
    <row r="20" spans="1:6" ht="15.75">
      <c r="A20" s="8" t="s">
        <v>84</v>
      </c>
      <c r="B20" s="77">
        <v>1011500</v>
      </c>
      <c r="C20" s="77">
        <v>52999.03</v>
      </c>
      <c r="D20" s="77">
        <v>52999.03</v>
      </c>
      <c r="E20" s="77">
        <v>54079</v>
      </c>
      <c r="F20" s="77">
        <f aca="true" t="shared" si="0" ref="F20:F28">C20+E20</f>
        <v>107078.03</v>
      </c>
    </row>
    <row r="21" spans="1:6" ht="15.75">
      <c r="A21" s="11" t="s">
        <v>85</v>
      </c>
      <c r="B21" s="77"/>
      <c r="C21" s="77">
        <v>30000</v>
      </c>
      <c r="D21" s="77">
        <v>30000</v>
      </c>
      <c r="E21" s="77">
        <v>30000</v>
      </c>
      <c r="F21" s="77">
        <f t="shared" si="0"/>
        <v>60000</v>
      </c>
    </row>
    <row r="22" spans="1:6" ht="15.75">
      <c r="A22" s="11" t="s">
        <v>81</v>
      </c>
      <c r="B22" s="77">
        <v>305500</v>
      </c>
      <c r="C22" s="77">
        <v>22650</v>
      </c>
      <c r="D22" s="77">
        <v>22650</v>
      </c>
      <c r="E22" s="77">
        <v>24811</v>
      </c>
      <c r="F22" s="77">
        <f t="shared" si="0"/>
        <v>47461</v>
      </c>
    </row>
    <row r="23" spans="1:6" ht="15.75">
      <c r="A23" s="94" t="s">
        <v>134</v>
      </c>
      <c r="B23" s="14">
        <v>1162200</v>
      </c>
      <c r="C23" s="14">
        <v>203521.3</v>
      </c>
      <c r="D23" s="14">
        <v>76804.73</v>
      </c>
      <c r="E23" s="14">
        <v>182569.92</v>
      </c>
      <c r="F23" s="77">
        <f t="shared" si="0"/>
        <v>386091.22</v>
      </c>
    </row>
    <row r="24" spans="1:6" ht="15.75">
      <c r="A24" s="94" t="s">
        <v>130</v>
      </c>
      <c r="B24" s="1">
        <v>460500</v>
      </c>
      <c r="C24" s="1">
        <v>64716.75</v>
      </c>
      <c r="D24" s="1">
        <v>25316.75</v>
      </c>
      <c r="E24" s="1">
        <v>59277.07</v>
      </c>
      <c r="F24" s="77">
        <f t="shared" si="0"/>
        <v>123993.82</v>
      </c>
    </row>
    <row r="25" spans="1:6" ht="15.75">
      <c r="A25" s="94" t="s">
        <v>131</v>
      </c>
      <c r="B25" s="1">
        <v>86300</v>
      </c>
      <c r="C25" s="1">
        <v>17782.16</v>
      </c>
      <c r="D25" s="1">
        <v>7000.08</v>
      </c>
      <c r="E25" s="1">
        <v>7921.9</v>
      </c>
      <c r="F25" s="77">
        <f t="shared" si="0"/>
        <v>25704.059999999998</v>
      </c>
    </row>
    <row r="26" spans="1:6" ht="15.75">
      <c r="A26" s="8" t="s">
        <v>74</v>
      </c>
      <c r="B26" s="1">
        <v>28900</v>
      </c>
      <c r="C26" s="1"/>
      <c r="D26" s="1"/>
      <c r="E26" s="1">
        <v>1000</v>
      </c>
      <c r="F26" s="77">
        <f t="shared" si="0"/>
        <v>1000</v>
      </c>
    </row>
    <row r="27" spans="1:6" ht="15.75">
      <c r="A27" s="8" t="s">
        <v>75</v>
      </c>
      <c r="B27" s="1">
        <v>13000</v>
      </c>
      <c r="C27" s="1"/>
      <c r="D27" s="1"/>
      <c r="E27" s="1"/>
      <c r="F27" s="77">
        <f t="shared" si="0"/>
        <v>0</v>
      </c>
    </row>
    <row r="28" spans="1:6" ht="15.75">
      <c r="A28" s="8" t="s">
        <v>76</v>
      </c>
      <c r="B28" s="1"/>
      <c r="C28" s="1"/>
      <c r="D28" s="1"/>
      <c r="E28" s="1"/>
      <c r="F28" s="77">
        <f t="shared" si="0"/>
        <v>0</v>
      </c>
    </row>
    <row r="29" spans="1:6" ht="49.5" customHeight="1">
      <c r="A29" s="12" t="s">
        <v>95</v>
      </c>
      <c r="B29" s="78">
        <f>B30+B31+B32+B33+B34+B35</f>
        <v>178400</v>
      </c>
      <c r="C29" s="78">
        <f>C30+C31+C32+C33+C34+C35</f>
        <v>3000</v>
      </c>
      <c r="D29" s="78">
        <f>D30+D31+D32+D33+D34+D35</f>
        <v>3000</v>
      </c>
      <c r="E29" s="78">
        <f>E30+E31+E32+E33+E34+E35</f>
        <v>13599.45</v>
      </c>
      <c r="F29" s="78">
        <f>F30+F31+F32+F33+F34+F35</f>
        <v>16599.45</v>
      </c>
    </row>
    <row r="30" spans="1:6" ht="15.75">
      <c r="A30" s="11" t="s">
        <v>82</v>
      </c>
      <c r="B30" s="77">
        <v>137000</v>
      </c>
      <c r="C30" s="77"/>
      <c r="D30" s="77"/>
      <c r="E30" s="77">
        <v>7444.45</v>
      </c>
      <c r="F30" s="77">
        <f aca="true" t="shared" si="1" ref="F30:F35">C30+E30</f>
        <v>7444.45</v>
      </c>
    </row>
    <row r="31" spans="1:6" ht="15.75">
      <c r="A31" s="8" t="s">
        <v>77</v>
      </c>
      <c r="B31" s="77"/>
      <c r="C31" s="77">
        <v>3000</v>
      </c>
      <c r="D31" s="77">
        <v>3000</v>
      </c>
      <c r="E31" s="77">
        <v>3000</v>
      </c>
      <c r="F31" s="77">
        <f t="shared" si="1"/>
        <v>6000</v>
      </c>
    </row>
    <row r="32" spans="1:6" ht="15.75">
      <c r="A32" s="11" t="s">
        <v>83</v>
      </c>
      <c r="B32" s="77">
        <v>41400</v>
      </c>
      <c r="C32" s="77"/>
      <c r="D32" s="77"/>
      <c r="E32" s="77">
        <v>3155</v>
      </c>
      <c r="F32" s="77">
        <f t="shared" si="1"/>
        <v>3155</v>
      </c>
    </row>
    <row r="33" spans="1:6" ht="15.75">
      <c r="A33" s="94" t="s">
        <v>129</v>
      </c>
      <c r="B33" s="77"/>
      <c r="C33" s="77"/>
      <c r="D33" s="77"/>
      <c r="E33" s="77"/>
      <c r="F33" s="77">
        <f t="shared" si="1"/>
        <v>0</v>
      </c>
    </row>
    <row r="34" spans="1:6" ht="15.75">
      <c r="A34" s="94" t="s">
        <v>130</v>
      </c>
      <c r="B34" s="77"/>
      <c r="C34" s="77"/>
      <c r="D34" s="77"/>
      <c r="E34" s="77"/>
      <c r="F34" s="77">
        <f t="shared" si="1"/>
        <v>0</v>
      </c>
    </row>
    <row r="35" spans="1:6" ht="15.75">
      <c r="A35" s="94" t="s">
        <v>131</v>
      </c>
      <c r="B35" s="77"/>
      <c r="C35" s="77"/>
      <c r="D35" s="77"/>
      <c r="E35" s="77"/>
      <c r="F35" s="77">
        <f t="shared" si="1"/>
        <v>0</v>
      </c>
    </row>
    <row r="36" spans="1:6" ht="31.5">
      <c r="A36" s="6" t="s">
        <v>87</v>
      </c>
      <c r="B36" s="3">
        <f>B37+B38</f>
        <v>256300</v>
      </c>
      <c r="C36" s="3">
        <f>C37+C38</f>
        <v>21353</v>
      </c>
      <c r="D36" s="3">
        <f>D37+D38</f>
        <v>21353</v>
      </c>
      <c r="E36" s="3">
        <f>E37+E38</f>
        <v>19472.19</v>
      </c>
      <c r="F36" s="3">
        <f>F37+F38</f>
        <v>40825.19</v>
      </c>
    </row>
    <row r="37" spans="1:6" ht="17.25" customHeight="1">
      <c r="A37" s="8" t="s">
        <v>5</v>
      </c>
      <c r="B37" s="1">
        <v>198400</v>
      </c>
      <c r="C37" s="1">
        <v>16400</v>
      </c>
      <c r="D37" s="1">
        <v>16400</v>
      </c>
      <c r="E37" s="1">
        <v>14955.74</v>
      </c>
      <c r="F37" s="1">
        <f>C37+E37</f>
        <v>31355.739999999998</v>
      </c>
    </row>
    <row r="38" spans="1:6" ht="15" customHeight="1">
      <c r="A38" s="8" t="s">
        <v>6</v>
      </c>
      <c r="B38" s="1">
        <v>57900</v>
      </c>
      <c r="C38" s="1">
        <v>4953</v>
      </c>
      <c r="D38" s="1">
        <v>4953</v>
      </c>
      <c r="E38" s="1">
        <v>4516.45</v>
      </c>
      <c r="F38" s="1">
        <f>C38+E38</f>
        <v>9469.45</v>
      </c>
    </row>
    <row r="39" spans="1:6" ht="34.5" customHeight="1">
      <c r="A39" s="6" t="s">
        <v>88</v>
      </c>
      <c r="B39" s="3">
        <v>145500</v>
      </c>
      <c r="C39" s="15"/>
      <c r="D39" s="15"/>
      <c r="E39" s="15"/>
      <c r="F39" s="1">
        <f>C39+E39</f>
        <v>0</v>
      </c>
    </row>
    <row r="40" spans="1:6" ht="25.5" customHeight="1">
      <c r="A40" s="81" t="s">
        <v>96</v>
      </c>
      <c r="B40" s="3">
        <f>B41</f>
        <v>159500</v>
      </c>
      <c r="C40" s="3">
        <f>C41</f>
        <v>39900</v>
      </c>
      <c r="D40" s="3">
        <f>D41</f>
        <v>39900</v>
      </c>
      <c r="E40" s="3">
        <f>E41</f>
        <v>0</v>
      </c>
      <c r="F40" s="3">
        <f>F41</f>
        <v>39900</v>
      </c>
    </row>
    <row r="41" spans="1:6" ht="51.75" customHeight="1">
      <c r="A41" s="82" t="s">
        <v>132</v>
      </c>
      <c r="B41" s="3">
        <f>SUM(B42:B42)</f>
        <v>159500</v>
      </c>
      <c r="C41" s="3">
        <f>SUM(C42:C42)</f>
        <v>39900</v>
      </c>
      <c r="D41" s="3">
        <f>SUM(D42:D42)</f>
        <v>39900</v>
      </c>
      <c r="E41" s="3">
        <f>SUM(E42:E42)</f>
        <v>0</v>
      </c>
      <c r="F41" s="3">
        <f>SUM(F42:F42)</f>
        <v>39900</v>
      </c>
    </row>
    <row r="42" spans="1:6" ht="15.75" customHeight="1" thickBot="1">
      <c r="A42" s="83" t="s">
        <v>4</v>
      </c>
      <c r="B42" s="1">
        <v>159500</v>
      </c>
      <c r="C42" s="1">
        <v>39900</v>
      </c>
      <c r="D42" s="1">
        <v>39900</v>
      </c>
      <c r="E42" s="1"/>
      <c r="F42" s="1">
        <f>C42+E42</f>
        <v>39900</v>
      </c>
    </row>
    <row r="43" spans="1:6" ht="30" customHeight="1">
      <c r="A43" s="16" t="s">
        <v>133</v>
      </c>
      <c r="B43" s="17">
        <f>SUM(B44:B61)+B71</f>
        <v>672700</v>
      </c>
      <c r="C43" s="17">
        <f>SUM(C44:C61)+C71</f>
        <v>0</v>
      </c>
      <c r="D43" s="17">
        <f>SUM(D44:D61)+D71</f>
        <v>0</v>
      </c>
      <c r="E43" s="17">
        <f>SUM(E44:E61)+E71</f>
        <v>35720</v>
      </c>
      <c r="F43" s="17">
        <f>SUM(F44:F61)+F71</f>
        <v>35720</v>
      </c>
    </row>
    <row r="44" spans="1:6" ht="30" customHeight="1">
      <c r="A44" s="86" t="s">
        <v>108</v>
      </c>
      <c r="B44" s="3"/>
      <c r="C44" s="3"/>
      <c r="D44" s="3"/>
      <c r="E44" s="3"/>
      <c r="F44" s="3"/>
    </row>
    <row r="45" spans="1:6" ht="47.25">
      <c r="A45" s="4" t="s">
        <v>122</v>
      </c>
      <c r="B45" s="3">
        <v>52800</v>
      </c>
      <c r="C45" s="3"/>
      <c r="D45" s="3"/>
      <c r="E45" s="3">
        <v>4200</v>
      </c>
      <c r="F45" s="3">
        <f>C45+E45</f>
        <v>4200</v>
      </c>
    </row>
    <row r="46" spans="1:6" ht="79.5" customHeight="1">
      <c r="A46" s="6" t="s">
        <v>97</v>
      </c>
      <c r="B46" s="1">
        <v>173200</v>
      </c>
      <c r="C46" s="1"/>
      <c r="D46" s="1"/>
      <c r="E46" s="1">
        <v>12000</v>
      </c>
      <c r="F46" s="3">
        <f>C46+E46</f>
        <v>12000</v>
      </c>
    </row>
    <row r="47" spans="1:6" ht="47.25">
      <c r="A47" s="6" t="s">
        <v>104</v>
      </c>
      <c r="B47" s="1">
        <v>23700</v>
      </c>
      <c r="C47" s="1"/>
      <c r="D47" s="1"/>
      <c r="E47" s="1">
        <v>3800</v>
      </c>
      <c r="F47" s="3">
        <f>C47+E47</f>
        <v>3800</v>
      </c>
    </row>
    <row r="48" spans="1:6" ht="18" customHeight="1">
      <c r="A48" s="7" t="s">
        <v>99</v>
      </c>
      <c r="B48" s="1"/>
      <c r="C48" s="1"/>
      <c r="D48" s="1"/>
      <c r="E48" s="1"/>
      <c r="F48" s="1"/>
    </row>
    <row r="49" spans="1:6" ht="18" customHeight="1">
      <c r="A49" s="7" t="s">
        <v>98</v>
      </c>
      <c r="B49" s="1"/>
      <c r="C49" s="1"/>
      <c r="D49" s="1"/>
      <c r="E49" s="1"/>
      <c r="F49" s="1"/>
    </row>
    <row r="50" spans="1:6" ht="32.25" customHeight="1">
      <c r="A50" s="85" t="s">
        <v>100</v>
      </c>
      <c r="B50" s="1">
        <v>45000</v>
      </c>
      <c r="C50" s="1"/>
      <c r="D50" s="1"/>
      <c r="E50" s="1"/>
      <c r="F50" s="1"/>
    </row>
    <row r="51" spans="1:6" ht="34.5" customHeight="1">
      <c r="A51" s="85" t="s">
        <v>101</v>
      </c>
      <c r="B51" s="1">
        <v>200000</v>
      </c>
      <c r="C51" s="1"/>
      <c r="D51" s="1"/>
      <c r="E51" s="1"/>
      <c r="F51" s="1"/>
    </row>
    <row r="52" spans="1:6" ht="25.5" customHeight="1">
      <c r="A52" s="85" t="s">
        <v>101</v>
      </c>
      <c r="B52" s="1"/>
      <c r="C52" s="1"/>
      <c r="D52" s="1"/>
      <c r="E52" s="1"/>
      <c r="F52" s="1"/>
    </row>
    <row r="53" spans="1:6" ht="33.75" customHeight="1">
      <c r="A53" s="85" t="s">
        <v>102</v>
      </c>
      <c r="B53" s="1">
        <v>15200</v>
      </c>
      <c r="C53" s="1"/>
      <c r="D53" s="1"/>
      <c r="E53" s="1">
        <v>2500</v>
      </c>
      <c r="F53" s="1">
        <f>C53+E53</f>
        <v>2500</v>
      </c>
    </row>
    <row r="54" spans="1:6" ht="33.75" customHeight="1">
      <c r="A54" s="85" t="s">
        <v>103</v>
      </c>
      <c r="B54" s="1">
        <v>61600</v>
      </c>
      <c r="C54" s="1"/>
      <c r="D54" s="1"/>
      <c r="E54" s="1">
        <v>13220</v>
      </c>
      <c r="F54" s="1">
        <f>C54+E54</f>
        <v>13220</v>
      </c>
    </row>
    <row r="55" spans="1:6" ht="52.5" customHeight="1">
      <c r="A55" s="85" t="s">
        <v>105</v>
      </c>
      <c r="B55" s="1">
        <v>5000</v>
      </c>
      <c r="C55" s="1"/>
      <c r="D55" s="1"/>
      <c r="E55" s="1"/>
      <c r="F55" s="1"/>
    </row>
    <row r="56" spans="1:6" ht="47.25" customHeight="1">
      <c r="A56" s="85" t="s">
        <v>106</v>
      </c>
      <c r="B56" s="1">
        <v>100</v>
      </c>
      <c r="C56" s="1"/>
      <c r="D56" s="1"/>
      <c r="E56" s="1"/>
      <c r="F56" s="1"/>
    </row>
    <row r="57" spans="1:6" ht="47.25">
      <c r="A57" s="85" t="s">
        <v>107</v>
      </c>
      <c r="B57" s="1"/>
      <c r="C57" s="1"/>
      <c r="D57" s="1"/>
      <c r="E57" s="1"/>
      <c r="F57" s="1"/>
    </row>
    <row r="58" spans="1:6" ht="15.75">
      <c r="A58" s="85" t="s">
        <v>174</v>
      </c>
      <c r="B58" s="1">
        <v>26100</v>
      </c>
      <c r="C58" s="1"/>
      <c r="D58" s="1"/>
      <c r="E58" s="1"/>
      <c r="F58" s="1"/>
    </row>
    <row r="59" spans="1:6" ht="22.5" customHeight="1">
      <c r="A59" s="6" t="s">
        <v>109</v>
      </c>
      <c r="B59" s="1"/>
      <c r="C59" s="1"/>
      <c r="D59" s="1"/>
      <c r="E59" s="1"/>
      <c r="F59" s="1"/>
    </row>
    <row r="60" spans="1:6" ht="22.5" customHeight="1">
      <c r="A60" s="6" t="s">
        <v>110</v>
      </c>
      <c r="B60" s="1"/>
      <c r="C60" s="1"/>
      <c r="D60" s="1"/>
      <c r="E60" s="1"/>
      <c r="F60" s="1"/>
    </row>
    <row r="61" spans="1:6" ht="51.75" customHeight="1">
      <c r="A61" s="6" t="s">
        <v>111</v>
      </c>
      <c r="B61" s="3">
        <f>SUM(B62:B70)</f>
        <v>70000</v>
      </c>
      <c r="C61" s="3">
        <f>SUM(C62:C70)</f>
        <v>0</v>
      </c>
      <c r="D61" s="3">
        <f>SUM(D62:D70)</f>
        <v>0</v>
      </c>
      <c r="E61" s="3">
        <f>SUM(E62:E70)</f>
        <v>0</v>
      </c>
      <c r="F61" s="3">
        <f>SUM(F62:F70)</f>
        <v>0</v>
      </c>
    </row>
    <row r="62" spans="1:6" ht="38.25">
      <c r="A62" s="87" t="s">
        <v>112</v>
      </c>
      <c r="B62" s="3"/>
      <c r="C62" s="3"/>
      <c r="D62" s="3"/>
      <c r="E62" s="3"/>
      <c r="F62" s="3"/>
    </row>
    <row r="63" spans="1:6" ht="25.5">
      <c r="A63" s="87" t="s">
        <v>113</v>
      </c>
      <c r="B63" s="3"/>
      <c r="C63" s="3"/>
      <c r="D63" s="3"/>
      <c r="E63" s="3"/>
      <c r="F63" s="3"/>
    </row>
    <row r="64" spans="1:6" ht="25.5">
      <c r="A64" s="87" t="s">
        <v>114</v>
      </c>
      <c r="B64" s="3"/>
      <c r="C64" s="3"/>
      <c r="D64" s="3"/>
      <c r="E64" s="3"/>
      <c r="F64" s="3"/>
    </row>
    <row r="65" spans="1:6" ht="83.25" customHeight="1">
      <c r="A65" s="95" t="s">
        <v>143</v>
      </c>
      <c r="B65" s="3"/>
      <c r="C65" s="3"/>
      <c r="D65" s="3"/>
      <c r="E65" s="3"/>
      <c r="F65" s="3"/>
    </row>
    <row r="66" spans="1:6" ht="25.5">
      <c r="A66" s="87" t="s">
        <v>116</v>
      </c>
      <c r="B66" s="3"/>
      <c r="C66" s="3"/>
      <c r="D66" s="3"/>
      <c r="E66" s="3"/>
      <c r="F66" s="3"/>
    </row>
    <row r="67" spans="1:6" ht="25.5">
      <c r="A67" s="87" t="s">
        <v>117</v>
      </c>
      <c r="B67" s="3">
        <v>70000</v>
      </c>
      <c r="C67" s="3"/>
      <c r="D67" s="3"/>
      <c r="E67" s="3"/>
      <c r="F67" s="3"/>
    </row>
    <row r="68" spans="1:6" ht="27" customHeight="1">
      <c r="A68" s="88" t="s">
        <v>118</v>
      </c>
      <c r="B68" s="3"/>
      <c r="C68" s="3"/>
      <c r="D68" s="3"/>
      <c r="E68" s="3"/>
      <c r="F68" s="3"/>
    </row>
    <row r="69" spans="1:6" ht="25.5">
      <c r="A69" s="88" t="s">
        <v>119</v>
      </c>
      <c r="B69" s="3"/>
      <c r="C69" s="3"/>
      <c r="D69" s="3"/>
      <c r="E69" s="3"/>
      <c r="F69" s="3"/>
    </row>
    <row r="70" spans="1:6" ht="25.5">
      <c r="A70" s="87" t="s">
        <v>120</v>
      </c>
      <c r="B70" s="3"/>
      <c r="C70" s="3"/>
      <c r="D70" s="3"/>
      <c r="E70" s="3"/>
      <c r="F70" s="3"/>
    </row>
    <row r="71" spans="1:6" ht="28.5" customHeight="1" thickBot="1">
      <c r="A71" s="89" t="s">
        <v>121</v>
      </c>
      <c r="B71" s="48"/>
      <c r="C71" s="48"/>
      <c r="D71" s="48"/>
      <c r="E71" s="48"/>
      <c r="F71" s="48"/>
    </row>
    <row r="72" spans="1:6" ht="28.5" customHeight="1">
      <c r="A72" s="92" t="s">
        <v>123</v>
      </c>
      <c r="B72" s="93">
        <f>B73</f>
        <v>0</v>
      </c>
      <c r="C72" s="93">
        <f>C73</f>
        <v>0</v>
      </c>
      <c r="D72" s="93">
        <f>D73</f>
        <v>0</v>
      </c>
      <c r="E72" s="93">
        <f>E73</f>
        <v>0</v>
      </c>
      <c r="F72" s="93">
        <f>F73</f>
        <v>0</v>
      </c>
    </row>
    <row r="73" spans="1:6" ht="51.75" customHeight="1" thickBot="1">
      <c r="A73" s="91" t="s">
        <v>124</v>
      </c>
      <c r="B73" s="90"/>
      <c r="C73" s="90"/>
      <c r="D73" s="90"/>
      <c r="E73" s="90"/>
      <c r="F73" s="90"/>
    </row>
    <row r="74" spans="1:6" ht="16.5" thickBot="1">
      <c r="A74" s="18" t="s">
        <v>3</v>
      </c>
      <c r="B74" s="19">
        <f>B72+B43+B9</f>
        <v>15673200</v>
      </c>
      <c r="C74" s="19">
        <f>C72+C43+C9</f>
        <v>1534016.24</v>
      </c>
      <c r="D74" s="19">
        <f>D72+D43+D9</f>
        <v>1357117.59</v>
      </c>
      <c r="E74" s="19">
        <f>E72+E43+E9</f>
        <v>1328230.53</v>
      </c>
      <c r="F74" s="19">
        <f>F72+F43+F9</f>
        <v>2862246.77</v>
      </c>
    </row>
    <row r="75" spans="1:6" ht="15.75">
      <c r="A75" s="20"/>
      <c r="B75" s="21"/>
      <c r="C75" s="21"/>
      <c r="D75" s="21"/>
      <c r="E75" s="21"/>
      <c r="F75" s="21"/>
    </row>
    <row r="76" spans="1:6" ht="15.75">
      <c r="A76" s="20"/>
      <c r="B76" s="22"/>
      <c r="C76" s="22"/>
      <c r="D76" s="22"/>
      <c r="E76" s="22"/>
      <c r="F76" s="22"/>
    </row>
    <row r="77" spans="1:6" ht="16.5" customHeight="1" thickBot="1">
      <c r="A77" s="123" t="s">
        <v>125</v>
      </c>
      <c r="B77" s="123"/>
      <c r="C77" s="123"/>
      <c r="D77" s="123"/>
      <c r="E77" s="123"/>
      <c r="F77" s="23"/>
    </row>
    <row r="78" spans="1:6" ht="16.5" thickBot="1">
      <c r="A78" s="113" t="s">
        <v>11</v>
      </c>
      <c r="B78" s="113" t="s">
        <v>51</v>
      </c>
      <c r="C78" s="115" t="s">
        <v>53</v>
      </c>
      <c r="D78" s="116"/>
      <c r="E78" s="117"/>
      <c r="F78" s="23"/>
    </row>
    <row r="79" spans="1:6" ht="48" thickBot="1">
      <c r="A79" s="114"/>
      <c r="B79" s="114"/>
      <c r="C79" s="26" t="s">
        <v>12</v>
      </c>
      <c r="D79" s="26" t="s">
        <v>13</v>
      </c>
      <c r="E79" s="26" t="s">
        <v>14</v>
      </c>
      <c r="F79" s="23"/>
    </row>
    <row r="80" spans="1:6" ht="15.75">
      <c r="A80" s="27" t="s">
        <v>15</v>
      </c>
      <c r="B80" s="27"/>
      <c r="C80" s="28">
        <f>SUM(C81:C84)</f>
        <v>28695.129999999997</v>
      </c>
      <c r="D80" s="28">
        <f>SUM(D81:D84)</f>
        <v>28695.129999999997</v>
      </c>
      <c r="E80" s="28">
        <f>SUM(E81:E84)</f>
        <v>28695.129999999997</v>
      </c>
      <c r="F80" s="23"/>
    </row>
    <row r="81" spans="1:6" ht="18" customHeight="1">
      <c r="A81" s="29" t="s">
        <v>16</v>
      </c>
      <c r="B81" s="29" t="s">
        <v>52</v>
      </c>
      <c r="C81" s="96">
        <v>16333.21</v>
      </c>
      <c r="D81" s="96">
        <v>16333.21</v>
      </c>
      <c r="E81" s="96">
        <v>16333.21</v>
      </c>
      <c r="F81" s="23"/>
    </row>
    <row r="82" spans="1:6" ht="15.75">
      <c r="A82" s="31" t="s">
        <v>65</v>
      </c>
      <c r="B82" s="31" t="s">
        <v>52</v>
      </c>
      <c r="C82" s="97"/>
      <c r="D82" s="97"/>
      <c r="E82" s="97"/>
      <c r="F82" s="23"/>
    </row>
    <row r="83" spans="1:6" ht="15.75">
      <c r="A83" s="33" t="s">
        <v>17</v>
      </c>
      <c r="B83" s="33" t="s">
        <v>52</v>
      </c>
      <c r="C83" s="34">
        <v>8925.73</v>
      </c>
      <c r="D83" s="34">
        <v>8925.73</v>
      </c>
      <c r="E83" s="34">
        <v>8925.73</v>
      </c>
      <c r="F83" s="23"/>
    </row>
    <row r="84" spans="1:6" ht="16.5" thickBot="1">
      <c r="A84" s="25" t="s">
        <v>18</v>
      </c>
      <c r="B84" s="25" t="s">
        <v>52</v>
      </c>
      <c r="C84" s="99">
        <v>3436.19</v>
      </c>
      <c r="D84" s="99">
        <v>3436.19</v>
      </c>
      <c r="E84" s="99">
        <v>3436.19</v>
      </c>
      <c r="F84" s="23"/>
    </row>
    <row r="85" spans="1:6" ht="16.5" thickBot="1">
      <c r="A85" s="36"/>
      <c r="B85" s="23"/>
      <c r="C85" s="23"/>
      <c r="D85" s="23"/>
      <c r="E85" s="23"/>
      <c r="F85" s="23"/>
    </row>
    <row r="86" spans="1:6" ht="16.5" thickBot="1">
      <c r="A86" s="113" t="s">
        <v>11</v>
      </c>
      <c r="B86" s="113" t="s">
        <v>51</v>
      </c>
      <c r="C86" s="115" t="s">
        <v>54</v>
      </c>
      <c r="D86" s="116"/>
      <c r="E86" s="117"/>
      <c r="F86" s="23"/>
    </row>
    <row r="87" spans="1:6" ht="48" thickBot="1">
      <c r="A87" s="114"/>
      <c r="B87" s="114"/>
      <c r="C87" s="26" t="s">
        <v>12</v>
      </c>
      <c r="D87" s="26" t="s">
        <v>13</v>
      </c>
      <c r="E87" s="26" t="s">
        <v>14</v>
      </c>
      <c r="F87" s="23"/>
    </row>
    <row r="88" spans="1:6" ht="15.75">
      <c r="A88" s="37" t="s">
        <v>15</v>
      </c>
      <c r="B88" s="38"/>
      <c r="C88" s="28">
        <f>SUM(C89:C96)</f>
        <v>19602.28</v>
      </c>
      <c r="D88" s="28">
        <f>SUM(D89:D96)</f>
        <v>19602.28</v>
      </c>
      <c r="E88" s="28">
        <f>SUM(E89:E96)</f>
        <v>19602.28</v>
      </c>
      <c r="F88" s="23"/>
    </row>
    <row r="89" spans="1:6" ht="15.75">
      <c r="A89" s="33" t="s">
        <v>144</v>
      </c>
      <c r="B89" s="33" t="s">
        <v>52</v>
      </c>
      <c r="C89" s="33">
        <v>100</v>
      </c>
      <c r="D89" s="33">
        <v>100</v>
      </c>
      <c r="E89" s="33">
        <v>100</v>
      </c>
      <c r="F89" s="23"/>
    </row>
    <row r="90" spans="1:6" ht="15.75">
      <c r="A90" s="29" t="s">
        <v>20</v>
      </c>
      <c r="B90" s="29" t="s">
        <v>52</v>
      </c>
      <c r="C90" s="29"/>
      <c r="D90" s="29"/>
      <c r="E90" s="29"/>
      <c r="F90" s="23"/>
    </row>
    <row r="91" spans="1:6" ht="15.75">
      <c r="A91" s="29" t="s">
        <v>21</v>
      </c>
      <c r="B91" s="29" t="s">
        <v>52</v>
      </c>
      <c r="C91" s="29"/>
      <c r="D91" s="29"/>
      <c r="E91" s="29"/>
      <c r="F91" s="23"/>
    </row>
    <row r="92" spans="1:6" ht="15.75">
      <c r="A92" s="29" t="s">
        <v>22</v>
      </c>
      <c r="B92" s="29" t="s">
        <v>52</v>
      </c>
      <c r="C92" s="29"/>
      <c r="D92" s="29"/>
      <c r="E92" s="29"/>
      <c r="F92" s="23"/>
    </row>
    <row r="93" spans="1:6" ht="15.75">
      <c r="A93" s="29" t="s">
        <v>23</v>
      </c>
      <c r="B93" s="29" t="s">
        <v>52</v>
      </c>
      <c r="C93" s="29">
        <v>1059</v>
      </c>
      <c r="D93" s="29">
        <v>1059</v>
      </c>
      <c r="E93" s="29">
        <v>1059</v>
      </c>
      <c r="F93" s="23"/>
    </row>
    <row r="94" spans="1:6" ht="15.75">
      <c r="A94" s="29" t="s">
        <v>145</v>
      </c>
      <c r="B94" s="29" t="s">
        <v>52</v>
      </c>
      <c r="C94" s="29">
        <v>5471.28</v>
      </c>
      <c r="D94" s="29">
        <v>5471.28</v>
      </c>
      <c r="E94" s="29">
        <v>5471.28</v>
      </c>
      <c r="F94" s="23"/>
    </row>
    <row r="95" spans="1:6" ht="16.5" thickBot="1">
      <c r="A95" s="33" t="s">
        <v>59</v>
      </c>
      <c r="B95" s="25" t="s">
        <v>52</v>
      </c>
      <c r="C95" s="25">
        <v>12624</v>
      </c>
      <c r="D95" s="25">
        <v>12624</v>
      </c>
      <c r="E95" s="25">
        <v>12624</v>
      </c>
      <c r="F95" s="23"/>
    </row>
    <row r="96" spans="1:6" ht="16.5" thickBot="1">
      <c r="A96" s="98" t="s">
        <v>146</v>
      </c>
      <c r="B96" s="25" t="s">
        <v>52</v>
      </c>
      <c r="C96" s="25">
        <v>348</v>
      </c>
      <c r="D96" s="25">
        <v>348</v>
      </c>
      <c r="E96" s="25">
        <v>348</v>
      </c>
      <c r="F96" s="23"/>
    </row>
    <row r="97" spans="1:6" ht="15.75">
      <c r="A97" s="36"/>
      <c r="B97" s="23"/>
      <c r="C97" s="23"/>
      <c r="D97" s="23"/>
      <c r="E97" s="23"/>
      <c r="F97" s="23"/>
    </row>
    <row r="98" spans="1:6" ht="16.5" thickBot="1">
      <c r="A98" s="39" t="s">
        <v>126</v>
      </c>
      <c r="B98" s="23"/>
      <c r="C98" s="23"/>
      <c r="D98" s="23"/>
      <c r="E98" s="23"/>
      <c r="F98" s="23"/>
    </row>
    <row r="99" spans="1:6" ht="30" customHeight="1" thickBot="1">
      <c r="A99" s="109" t="s">
        <v>24</v>
      </c>
      <c r="B99" s="115" t="s">
        <v>25</v>
      </c>
      <c r="C99" s="117"/>
      <c r="D99" s="115" t="s">
        <v>26</v>
      </c>
      <c r="E99" s="117"/>
      <c r="F99" s="109" t="s">
        <v>27</v>
      </c>
    </row>
    <row r="100" spans="1:6" ht="21" customHeight="1" thickBot="1">
      <c r="A100" s="110"/>
      <c r="B100" s="40" t="s">
        <v>28</v>
      </c>
      <c r="C100" s="40" t="s">
        <v>29</v>
      </c>
      <c r="D100" s="40" t="s">
        <v>28</v>
      </c>
      <c r="E100" s="40" t="s">
        <v>29</v>
      </c>
      <c r="F100" s="110"/>
    </row>
    <row r="101" spans="1:6" ht="24" customHeight="1">
      <c r="A101" s="41" t="s">
        <v>63</v>
      </c>
      <c r="B101" s="28">
        <f>B102+B103+B104+B105+B106+B107+B108+B109+B110</f>
        <v>1292510.5299999998</v>
      </c>
      <c r="C101" s="28">
        <f>C102+C103+C104+C105+C106+C107+C108+C109+C110</f>
        <v>0</v>
      </c>
      <c r="D101" s="28">
        <f>D102+D103+D104+D105+D106+D107+D108+D109+D110</f>
        <v>1292510.5299999998</v>
      </c>
      <c r="E101" s="28">
        <f>E102+E103+E104+E105+E106+E107+E108+E109+E110</f>
        <v>0</v>
      </c>
      <c r="F101" s="42"/>
    </row>
    <row r="102" spans="1:6" ht="15.75">
      <c r="A102" s="43" t="s">
        <v>30</v>
      </c>
      <c r="B102" s="77">
        <f>E13+E14+E20+E21+E31+E30+E37</f>
        <v>807279.19</v>
      </c>
      <c r="C102" s="44"/>
      <c r="D102" s="1">
        <f aca="true" t="shared" si="2" ref="D102:D111">B102</f>
        <v>807279.19</v>
      </c>
      <c r="E102" s="44"/>
      <c r="F102" s="45"/>
    </row>
    <row r="103" spans="1:6" ht="15.75">
      <c r="A103" s="43" t="s">
        <v>31</v>
      </c>
      <c r="B103" s="77">
        <f>E15+E22+E32+E38</f>
        <v>227662.45</v>
      </c>
      <c r="C103" s="44"/>
      <c r="D103" s="1">
        <f t="shared" si="2"/>
        <v>227662.45</v>
      </c>
      <c r="E103" s="44"/>
      <c r="F103" s="45"/>
    </row>
    <row r="104" spans="1:6" ht="15.75">
      <c r="A104" s="43" t="s">
        <v>7</v>
      </c>
      <c r="B104" s="46">
        <f>E17+E18</f>
        <v>6800</v>
      </c>
      <c r="C104" s="44"/>
      <c r="D104" s="1">
        <f t="shared" si="2"/>
        <v>6800</v>
      </c>
      <c r="E104" s="44"/>
      <c r="F104" s="45"/>
    </row>
    <row r="105" spans="1:6" ht="15.75">
      <c r="A105" s="43" t="s">
        <v>32</v>
      </c>
      <c r="B105" s="46">
        <f>E23</f>
        <v>182569.92</v>
      </c>
      <c r="C105" s="44"/>
      <c r="D105" s="1">
        <f t="shared" si="2"/>
        <v>182569.92</v>
      </c>
      <c r="E105" s="44"/>
      <c r="F105" s="45"/>
    </row>
    <row r="106" spans="1:6" ht="15.75">
      <c r="A106" s="43" t="s">
        <v>33</v>
      </c>
      <c r="B106" s="46">
        <f>E24</f>
        <v>59277.07</v>
      </c>
      <c r="C106" s="44"/>
      <c r="D106" s="1">
        <f t="shared" si="2"/>
        <v>59277.07</v>
      </c>
      <c r="E106" s="44"/>
      <c r="F106" s="45"/>
    </row>
    <row r="107" spans="1:6" ht="15.75">
      <c r="A107" s="43" t="s">
        <v>34</v>
      </c>
      <c r="B107" s="1">
        <f>E25</f>
        <v>7921.9</v>
      </c>
      <c r="C107" s="44"/>
      <c r="D107" s="1">
        <f t="shared" si="2"/>
        <v>7921.9</v>
      </c>
      <c r="E107" s="44"/>
      <c r="F107" s="45"/>
    </row>
    <row r="108" spans="1:6" ht="15.75">
      <c r="A108" s="43" t="s">
        <v>35</v>
      </c>
      <c r="B108" s="1">
        <f>E26</f>
        <v>1000</v>
      </c>
      <c r="C108" s="44"/>
      <c r="D108" s="1">
        <f t="shared" si="2"/>
        <v>1000</v>
      </c>
      <c r="E108" s="5"/>
      <c r="F108" s="45"/>
    </row>
    <row r="109" spans="1:6" ht="15.75">
      <c r="A109" s="47" t="s">
        <v>67</v>
      </c>
      <c r="B109" s="48"/>
      <c r="C109" s="49"/>
      <c r="D109" s="1">
        <f t="shared" si="2"/>
        <v>0</v>
      </c>
      <c r="E109" s="50">
        <f>C109</f>
        <v>0</v>
      </c>
      <c r="F109" s="51"/>
    </row>
    <row r="110" spans="1:6" ht="15.75">
      <c r="A110" s="47" t="s">
        <v>68</v>
      </c>
      <c r="B110" s="48">
        <f>E42</f>
        <v>0</v>
      </c>
      <c r="C110" s="49"/>
      <c r="D110" s="1">
        <f t="shared" si="2"/>
        <v>0</v>
      </c>
      <c r="E110" s="50"/>
      <c r="F110" s="51"/>
    </row>
    <row r="111" spans="1:6" ht="21.75" customHeight="1" thickBot="1">
      <c r="A111" s="52" t="s">
        <v>70</v>
      </c>
      <c r="B111" s="53">
        <f>E44+E45+E46+E47+E48+E49+E50+E51+E52+E53+E54+E55+E56+E57+E58+E59+E60+E62+E63+E64+E65+E66+E67+E68+E69+E70+E71+E73</f>
        <v>35720</v>
      </c>
      <c r="C111" s="54"/>
      <c r="D111" s="53">
        <f t="shared" si="2"/>
        <v>35720</v>
      </c>
      <c r="E111" s="54"/>
      <c r="F111" s="55"/>
    </row>
    <row r="112" spans="1:6" ht="15.75">
      <c r="A112" s="36"/>
      <c r="B112" s="23"/>
      <c r="C112" s="23"/>
      <c r="D112" s="23"/>
      <c r="E112" s="23"/>
      <c r="F112" s="23"/>
    </row>
    <row r="113" spans="1:6" ht="15.75">
      <c r="A113" s="56" t="s">
        <v>127</v>
      </c>
      <c r="B113" s="56"/>
      <c r="C113" s="56"/>
      <c r="D113" s="23"/>
      <c r="E113" s="23"/>
      <c r="F113" s="23"/>
    </row>
    <row r="114" spans="1:6" ht="15.75">
      <c r="A114" s="57" t="s">
        <v>136</v>
      </c>
      <c r="B114" s="23"/>
      <c r="C114" s="23"/>
      <c r="D114" s="23"/>
      <c r="E114" s="23"/>
      <c r="F114" s="23"/>
    </row>
    <row r="115" spans="1:6" ht="16.5" thickBot="1">
      <c r="A115" s="57" t="s">
        <v>36</v>
      </c>
      <c r="B115" s="23"/>
      <c r="C115" s="23"/>
      <c r="D115" s="23"/>
      <c r="E115" s="23"/>
      <c r="F115" s="23"/>
    </row>
    <row r="116" spans="1:6" ht="48" thickBot="1">
      <c r="A116" s="58" t="s">
        <v>24</v>
      </c>
      <c r="B116" s="59" t="s">
        <v>56</v>
      </c>
      <c r="C116" s="24" t="s">
        <v>57</v>
      </c>
      <c r="D116" s="23"/>
      <c r="E116" s="23"/>
      <c r="F116" s="23"/>
    </row>
    <row r="117" spans="1:6" s="63" customFormat="1" ht="15.75" customHeight="1" thickBot="1">
      <c r="A117" s="60" t="s">
        <v>37</v>
      </c>
      <c r="B117" s="61">
        <f>SUM(B118:B121)</f>
        <v>8831.87</v>
      </c>
      <c r="C117" s="61"/>
      <c r="D117" s="62"/>
      <c r="E117" s="62"/>
      <c r="F117" s="62"/>
    </row>
    <row r="118" spans="1:6" ht="16.5" thickBot="1">
      <c r="A118" s="25" t="s">
        <v>38</v>
      </c>
      <c r="B118" s="26">
        <v>8831.87</v>
      </c>
      <c r="C118" s="26"/>
      <c r="D118" s="23"/>
      <c r="E118" s="23"/>
      <c r="F118" s="23"/>
    </row>
    <row r="119" spans="1:6" ht="16.5" thickBot="1">
      <c r="A119" s="25" t="s">
        <v>39</v>
      </c>
      <c r="B119" s="26"/>
      <c r="C119" s="26"/>
      <c r="D119" s="23"/>
      <c r="E119" s="23"/>
      <c r="F119" s="23"/>
    </row>
    <row r="120" spans="1:6" ht="16.5" thickBot="1">
      <c r="A120" s="64" t="s">
        <v>64</v>
      </c>
      <c r="B120" s="26"/>
      <c r="C120" s="26"/>
      <c r="D120" s="23"/>
      <c r="E120" s="23"/>
      <c r="F120" s="23"/>
    </row>
    <row r="121" spans="1:6" ht="16.5" thickBot="1">
      <c r="A121" s="64" t="s">
        <v>66</v>
      </c>
      <c r="B121" s="26"/>
      <c r="C121" s="26"/>
      <c r="D121" s="23"/>
      <c r="E121" s="23"/>
      <c r="F121" s="23"/>
    </row>
    <row r="122" spans="1:6" s="63" customFormat="1" ht="16.5" thickBot="1">
      <c r="A122" s="60" t="s">
        <v>40</v>
      </c>
      <c r="B122" s="61">
        <f>SUM(B123:B127)</f>
        <v>176898.65</v>
      </c>
      <c r="C122" s="61"/>
      <c r="D122" s="62"/>
      <c r="E122" s="62"/>
      <c r="F122" s="62"/>
    </row>
    <row r="123" spans="1:6" ht="16.5" thickBot="1">
      <c r="A123" s="25" t="s">
        <v>41</v>
      </c>
      <c r="B123" s="26"/>
      <c r="C123" s="26"/>
      <c r="D123" s="23"/>
      <c r="E123" s="23"/>
      <c r="F123" s="23"/>
    </row>
    <row r="124" spans="1:6" ht="16.5" thickBot="1">
      <c r="A124" s="25" t="s">
        <v>42</v>
      </c>
      <c r="B124" s="26">
        <v>176898.65</v>
      </c>
      <c r="C124" s="26"/>
      <c r="D124" s="23"/>
      <c r="E124" s="23"/>
      <c r="F124" s="23"/>
    </row>
    <row r="125" spans="1:6" ht="16.5" thickBot="1">
      <c r="A125" s="25" t="s">
        <v>43</v>
      </c>
      <c r="B125" s="26"/>
      <c r="C125" s="26"/>
      <c r="D125" s="23"/>
      <c r="E125" s="23"/>
      <c r="F125" s="23"/>
    </row>
    <row r="126" spans="1:6" ht="16.5" thickBot="1">
      <c r="A126" s="64" t="s">
        <v>69</v>
      </c>
      <c r="B126" s="26"/>
      <c r="C126" s="26"/>
      <c r="D126" s="23"/>
      <c r="E126" s="23"/>
      <c r="F126" s="23"/>
    </row>
    <row r="127" spans="1:6" ht="16.5" thickBot="1">
      <c r="A127" s="64" t="s">
        <v>60</v>
      </c>
      <c r="B127" s="26"/>
      <c r="C127" s="26"/>
      <c r="D127" s="23"/>
      <c r="E127" s="23"/>
      <c r="F127" s="23"/>
    </row>
    <row r="128" spans="1:6" s="63" customFormat="1" ht="18" customHeight="1" thickBot="1">
      <c r="A128" s="60" t="s">
        <v>44</v>
      </c>
      <c r="B128" s="61"/>
      <c r="C128" s="65"/>
      <c r="D128" s="62"/>
      <c r="E128" s="62"/>
      <c r="F128" s="62"/>
    </row>
    <row r="129" spans="1:6" s="63" customFormat="1" ht="16.5" thickBot="1">
      <c r="A129" s="60" t="s">
        <v>45</v>
      </c>
      <c r="B129" s="61">
        <v>0</v>
      </c>
      <c r="C129" s="61">
        <v>0</v>
      </c>
      <c r="D129" s="62"/>
      <c r="E129" s="62"/>
      <c r="F129" s="62"/>
    </row>
    <row r="130" spans="1:6" s="63" customFormat="1" ht="15.75">
      <c r="A130" s="66"/>
      <c r="B130" s="66"/>
      <c r="C130" s="66"/>
      <c r="D130" s="62"/>
      <c r="E130" s="62"/>
      <c r="F130" s="62"/>
    </row>
    <row r="131" spans="1:6" ht="15.75">
      <c r="A131" s="119" t="s">
        <v>128</v>
      </c>
      <c r="B131" s="119"/>
      <c r="C131" s="119"/>
      <c r="D131" s="23"/>
      <c r="E131" s="23"/>
      <c r="F131" s="23"/>
    </row>
    <row r="132" spans="1:6" ht="16.5" thickBot="1">
      <c r="A132" s="36" t="s">
        <v>58</v>
      </c>
      <c r="B132" s="23"/>
      <c r="C132" s="23"/>
      <c r="D132" s="23"/>
      <c r="E132" s="23"/>
      <c r="F132" s="23"/>
    </row>
    <row r="133" spans="1:6" ht="16.5" thickBot="1">
      <c r="A133" s="113" t="s">
        <v>11</v>
      </c>
      <c r="B133" s="113" t="s">
        <v>55</v>
      </c>
      <c r="C133" s="115" t="s">
        <v>46</v>
      </c>
      <c r="D133" s="116"/>
      <c r="E133" s="117"/>
      <c r="F133" s="23"/>
    </row>
    <row r="134" spans="1:6" ht="46.5" customHeight="1" thickBot="1">
      <c r="A134" s="114"/>
      <c r="B134" s="114"/>
      <c r="C134" s="26" t="s">
        <v>12</v>
      </c>
      <c r="D134" s="26" t="s">
        <v>13</v>
      </c>
      <c r="E134" s="26" t="s">
        <v>14</v>
      </c>
      <c r="F134" s="23"/>
    </row>
    <row r="135" spans="1:6" ht="15.75">
      <c r="A135" s="37" t="s">
        <v>15</v>
      </c>
      <c r="B135" s="67"/>
      <c r="C135" s="38">
        <f>SUM(C136:C139)</f>
        <v>1869.73</v>
      </c>
      <c r="D135" s="38">
        <f>SUM(D136:D139)</f>
        <v>1869.73</v>
      </c>
      <c r="E135" s="38">
        <f>SUM(E136:E139)</f>
        <v>1869.73</v>
      </c>
      <c r="F135" s="23"/>
    </row>
    <row r="136" spans="1:6" ht="15.75">
      <c r="A136" s="33" t="s">
        <v>47</v>
      </c>
      <c r="B136" s="68"/>
      <c r="C136" s="69">
        <v>1293.84</v>
      </c>
      <c r="D136" s="69">
        <v>1293.84</v>
      </c>
      <c r="E136" s="69">
        <v>1293.84</v>
      </c>
      <c r="F136" s="23"/>
    </row>
    <row r="137" spans="1:6" ht="15.75">
      <c r="A137" s="31" t="s">
        <v>48</v>
      </c>
      <c r="B137" s="70"/>
      <c r="C137" s="71">
        <v>475.2</v>
      </c>
      <c r="D137" s="71">
        <v>475.2</v>
      </c>
      <c r="E137" s="71">
        <v>475.2</v>
      </c>
      <c r="F137" s="23"/>
    </row>
    <row r="138" spans="1:6" ht="15.75">
      <c r="A138" s="33" t="s">
        <v>49</v>
      </c>
      <c r="B138" s="68"/>
      <c r="C138" s="69">
        <v>100.69</v>
      </c>
      <c r="D138" s="69">
        <v>100.69</v>
      </c>
      <c r="E138" s="69">
        <v>100.69</v>
      </c>
      <c r="F138" s="23"/>
    </row>
    <row r="139" spans="1:6" ht="16.5" thickBot="1">
      <c r="A139" s="25" t="s">
        <v>50</v>
      </c>
      <c r="B139" s="26"/>
      <c r="C139" s="72"/>
      <c r="D139" s="72"/>
      <c r="E139" s="72"/>
      <c r="F139" s="23"/>
    </row>
    <row r="140" spans="1:6" ht="15.75">
      <c r="A140" s="20"/>
      <c r="B140" s="22"/>
      <c r="C140" s="22"/>
      <c r="D140" s="22"/>
      <c r="E140" s="22"/>
      <c r="F140" s="22"/>
    </row>
    <row r="141" spans="1:6" ht="31.5" customHeight="1">
      <c r="A141" s="122" t="s">
        <v>139</v>
      </c>
      <c r="B141" s="122"/>
      <c r="C141" s="73"/>
      <c r="D141" s="73"/>
      <c r="E141" s="73"/>
      <c r="F141" s="74"/>
    </row>
    <row r="142" spans="1:5" ht="15.75">
      <c r="A142" s="23" t="s">
        <v>140</v>
      </c>
      <c r="B142" s="23"/>
      <c r="C142" s="23"/>
      <c r="D142" s="23"/>
      <c r="E142" s="23"/>
    </row>
    <row r="143" spans="1:38" s="75" customFormat="1" ht="15.75">
      <c r="A143" s="23"/>
      <c r="B143" s="23"/>
      <c r="C143" s="23"/>
      <c r="D143" s="23"/>
      <c r="E143" s="23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</row>
    <row r="144" spans="1:38" s="75" customFormat="1" ht="15.75">
      <c r="A144" s="23" t="s">
        <v>71</v>
      </c>
      <c r="B144" s="23"/>
      <c r="C144" s="23"/>
      <c r="D144" s="23"/>
      <c r="E144" s="23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</row>
    <row r="145" spans="1:5" ht="15.75">
      <c r="A145" s="23"/>
      <c r="B145" s="23"/>
      <c r="C145" s="23"/>
      <c r="D145" s="23"/>
      <c r="E145" s="23"/>
    </row>
    <row r="146" spans="2:5" ht="15.75">
      <c r="B146" s="23"/>
      <c r="C146" s="23"/>
      <c r="D146" s="23"/>
      <c r="E146" s="23"/>
    </row>
  </sheetData>
  <sheetProtection/>
  <mergeCells count="27">
    <mergeCell ref="A2:F2"/>
    <mergeCell ref="A3:F3"/>
    <mergeCell ref="A4:E4"/>
    <mergeCell ref="F99:F100"/>
    <mergeCell ref="A5:E5"/>
    <mergeCell ref="F7:F8"/>
    <mergeCell ref="A78:A79"/>
    <mergeCell ref="B78:B79"/>
    <mergeCell ref="C78:E78"/>
    <mergeCell ref="C7:C8"/>
    <mergeCell ref="B133:B134"/>
    <mergeCell ref="C133:E133"/>
    <mergeCell ref="A131:C131"/>
    <mergeCell ref="D7:D8"/>
    <mergeCell ref="A7:A8"/>
    <mergeCell ref="B7:B8"/>
    <mergeCell ref="E7:E8"/>
    <mergeCell ref="D1:F1"/>
    <mergeCell ref="A141:B141"/>
    <mergeCell ref="A77:E77"/>
    <mergeCell ref="A99:A100"/>
    <mergeCell ref="B99:C99"/>
    <mergeCell ref="D99:E99"/>
    <mergeCell ref="B86:B87"/>
    <mergeCell ref="C86:E86"/>
    <mergeCell ref="A86:A87"/>
    <mergeCell ref="A133:A134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47" max="5" man="1"/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6"/>
  <sheetViews>
    <sheetView view="pageBreakPreview" zoomScaleNormal="81" zoomScaleSheetLayoutView="10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4" sqref="C24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137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B10+B40</f>
        <v>15000500</v>
      </c>
      <c r="C9" s="84">
        <f>C10+C40</f>
        <v>2826526.77</v>
      </c>
      <c r="D9" s="84">
        <f>D10+D40</f>
        <v>2826526.77</v>
      </c>
      <c r="E9" s="84">
        <f>E10+E40</f>
        <v>985771.27</v>
      </c>
      <c r="F9" s="84">
        <f>F10+F40</f>
        <v>3812298.04</v>
      </c>
    </row>
    <row r="10" spans="1:6" ht="29.25" customHeight="1">
      <c r="A10" s="80" t="s">
        <v>90</v>
      </c>
      <c r="B10" s="3">
        <f>B11+B19+B29+B36+B39</f>
        <v>14841000</v>
      </c>
      <c r="C10" s="3">
        <f>C11+C19+C29+C36+C39</f>
        <v>2786626.77</v>
      </c>
      <c r="D10" s="3">
        <f>D11+D19+D29+D36+D39</f>
        <v>2786626.77</v>
      </c>
      <c r="E10" s="3">
        <f>E11+E19+E29+E36+E39</f>
        <v>985771.27</v>
      </c>
      <c r="F10" s="3">
        <f>F11+F19+F29+F36+F39</f>
        <v>3772398.04</v>
      </c>
    </row>
    <row r="11" spans="1:6" ht="94.5">
      <c r="A11" s="6" t="s">
        <v>142</v>
      </c>
      <c r="B11" s="3">
        <f>B12+B16</f>
        <v>11192900</v>
      </c>
      <c r="C11" s="3">
        <f>C12+C16</f>
        <v>1977874</v>
      </c>
      <c r="D11" s="3">
        <f>D12+D16</f>
        <v>1977874</v>
      </c>
      <c r="E11" s="3">
        <f>E12+E16</f>
        <v>803990</v>
      </c>
      <c r="F11" s="3">
        <f>F12+F16</f>
        <v>2781864</v>
      </c>
    </row>
    <row r="12" spans="1:6" ht="15.75">
      <c r="A12" s="6" t="s">
        <v>93</v>
      </c>
      <c r="B12" s="3">
        <f>SUM(B13:B15)</f>
        <v>11096000</v>
      </c>
      <c r="C12" s="3">
        <f>SUM(C13:C15)</f>
        <v>1971074</v>
      </c>
      <c r="D12" s="3">
        <f>SUM(D13:D15)</f>
        <v>1971074</v>
      </c>
      <c r="E12" s="3">
        <f>SUM(E13:E15)</f>
        <v>802890</v>
      </c>
      <c r="F12" s="3">
        <f>SUM(F13:F15)</f>
        <v>2773964</v>
      </c>
    </row>
    <row r="13" spans="1:6" ht="18" customHeight="1">
      <c r="A13" s="11" t="s">
        <v>78</v>
      </c>
      <c r="B13" s="77">
        <v>8588200</v>
      </c>
      <c r="C13" s="77">
        <v>1160164</v>
      </c>
      <c r="D13" s="77">
        <v>1160164</v>
      </c>
      <c r="E13" s="77">
        <v>553800</v>
      </c>
      <c r="F13" s="77">
        <f>C13+E13</f>
        <v>1713964</v>
      </c>
    </row>
    <row r="14" spans="1:6" ht="15.75">
      <c r="A14" s="8" t="s">
        <v>79</v>
      </c>
      <c r="B14" s="77"/>
      <c r="C14" s="77">
        <v>340000</v>
      </c>
      <c r="D14" s="77">
        <v>340000</v>
      </c>
      <c r="E14" s="77">
        <v>93000</v>
      </c>
      <c r="F14" s="77">
        <f>C14+E14</f>
        <v>433000</v>
      </c>
    </row>
    <row r="15" spans="1:6" ht="15.75">
      <c r="A15" s="8" t="s">
        <v>80</v>
      </c>
      <c r="B15" s="77">
        <v>2507800</v>
      </c>
      <c r="C15" s="77">
        <v>470910</v>
      </c>
      <c r="D15" s="77">
        <v>470910</v>
      </c>
      <c r="E15" s="77">
        <v>156090</v>
      </c>
      <c r="F15" s="77">
        <f>C15+E15</f>
        <v>627000</v>
      </c>
    </row>
    <row r="16" spans="1:6" ht="17.25" customHeight="1">
      <c r="A16" s="11" t="s">
        <v>94</v>
      </c>
      <c r="B16" s="3">
        <f>B17+B18</f>
        <v>96900</v>
      </c>
      <c r="C16" s="3">
        <f>C17+C18</f>
        <v>6800</v>
      </c>
      <c r="D16" s="3">
        <f>D17+D18</f>
        <v>6800</v>
      </c>
      <c r="E16" s="3">
        <f>E17+E18</f>
        <v>1100</v>
      </c>
      <c r="F16" s="3">
        <f>F17+F18</f>
        <v>7900</v>
      </c>
    </row>
    <row r="17" spans="1:6" ht="15.75">
      <c r="A17" s="8" t="s">
        <v>61</v>
      </c>
      <c r="B17" s="1">
        <v>68900</v>
      </c>
      <c r="C17" s="1">
        <v>6800</v>
      </c>
      <c r="D17" s="1">
        <v>6800</v>
      </c>
      <c r="E17" s="1">
        <v>1100</v>
      </c>
      <c r="F17" s="1">
        <f>C17+E17</f>
        <v>7900</v>
      </c>
    </row>
    <row r="18" spans="1:6" s="13" customFormat="1" ht="15.75">
      <c r="A18" s="8" t="s">
        <v>62</v>
      </c>
      <c r="B18" s="1">
        <v>28000</v>
      </c>
      <c r="C18" s="1"/>
      <c r="D18" s="1"/>
      <c r="E18" s="1"/>
      <c r="F18" s="1">
        <f>C18+E18</f>
        <v>0</v>
      </c>
    </row>
    <row r="19" spans="1:6" ht="63">
      <c r="A19" s="12" t="s">
        <v>91</v>
      </c>
      <c r="B19" s="3">
        <f>B20+B21+B22+B23+B24+B25+B26+B27+B28</f>
        <v>3067900</v>
      </c>
      <c r="C19" s="3">
        <f>C20+C21+C22+C23+C24+C25+C26+C27+C28</f>
        <v>751328.1300000001</v>
      </c>
      <c r="D19" s="3">
        <f>D20+D21+D22+D23+D24+D25+D26+D27+D28</f>
        <v>751328.1300000001</v>
      </c>
      <c r="E19" s="3">
        <f>E20+E21+E22+E23+E24+E25+E26+E27+E28</f>
        <v>145798</v>
      </c>
      <c r="F19" s="3">
        <f>F20+F21+F22+F23+F24+F25+F26+F27+F28</f>
        <v>897126.1300000001</v>
      </c>
    </row>
    <row r="20" spans="1:6" ht="15.75">
      <c r="A20" s="8" t="s">
        <v>84</v>
      </c>
      <c r="B20" s="77">
        <v>1011500</v>
      </c>
      <c r="C20" s="77">
        <v>107078.03</v>
      </c>
      <c r="D20" s="77">
        <v>107078.03</v>
      </c>
      <c r="E20" s="77">
        <v>54100</v>
      </c>
      <c r="F20" s="77">
        <f aca="true" t="shared" si="0" ref="F20:F28">C20+E20</f>
        <v>161178.03</v>
      </c>
    </row>
    <row r="21" spans="1:6" ht="15.75">
      <c r="A21" s="11" t="s">
        <v>85</v>
      </c>
      <c r="B21" s="77"/>
      <c r="C21" s="77">
        <v>60000</v>
      </c>
      <c r="D21" s="77">
        <v>60000</v>
      </c>
      <c r="E21" s="77">
        <v>30000</v>
      </c>
      <c r="F21" s="77">
        <f t="shared" si="0"/>
        <v>90000</v>
      </c>
    </row>
    <row r="22" spans="1:6" ht="15.75">
      <c r="A22" s="11" t="s">
        <v>81</v>
      </c>
      <c r="B22" s="77">
        <v>305500</v>
      </c>
      <c r="C22" s="77">
        <v>47461</v>
      </c>
      <c r="D22" s="77">
        <v>47461</v>
      </c>
      <c r="E22" s="77">
        <v>25398</v>
      </c>
      <c r="F22" s="77">
        <f t="shared" si="0"/>
        <v>72859</v>
      </c>
    </row>
    <row r="23" spans="1:6" ht="15.75">
      <c r="A23" s="94" t="s">
        <v>134</v>
      </c>
      <c r="B23" s="14">
        <v>1162200</v>
      </c>
      <c r="C23" s="14">
        <v>386091.22</v>
      </c>
      <c r="D23" s="14">
        <v>386091.22</v>
      </c>
      <c r="E23" s="14"/>
      <c r="F23" s="77">
        <f t="shared" si="0"/>
        <v>386091.22</v>
      </c>
    </row>
    <row r="24" spans="1:6" ht="15.75">
      <c r="A24" s="94" t="s">
        <v>130</v>
      </c>
      <c r="B24" s="1">
        <v>460500</v>
      </c>
      <c r="C24" s="1">
        <v>123993.82</v>
      </c>
      <c r="D24" s="1">
        <v>123993.82</v>
      </c>
      <c r="E24" s="1">
        <v>11200</v>
      </c>
      <c r="F24" s="77">
        <f t="shared" si="0"/>
        <v>135193.82</v>
      </c>
    </row>
    <row r="25" spans="1:6" ht="15.75">
      <c r="A25" s="94" t="s">
        <v>131</v>
      </c>
      <c r="B25" s="1">
        <v>86300</v>
      </c>
      <c r="C25" s="1">
        <v>25704.06</v>
      </c>
      <c r="D25" s="1">
        <v>25704.06</v>
      </c>
      <c r="E25" s="1"/>
      <c r="F25" s="77">
        <f t="shared" si="0"/>
        <v>25704.06</v>
      </c>
    </row>
    <row r="26" spans="1:6" ht="15.75">
      <c r="A26" s="8" t="s">
        <v>74</v>
      </c>
      <c r="B26" s="1">
        <v>28900</v>
      </c>
      <c r="C26" s="1">
        <v>1000</v>
      </c>
      <c r="D26" s="1">
        <v>1000</v>
      </c>
      <c r="E26" s="1">
        <v>1500</v>
      </c>
      <c r="F26" s="77">
        <f t="shared" si="0"/>
        <v>2500</v>
      </c>
    </row>
    <row r="27" spans="1:6" ht="15.75">
      <c r="A27" s="8" t="s">
        <v>75</v>
      </c>
      <c r="B27" s="1">
        <v>13000</v>
      </c>
      <c r="C27" s="1"/>
      <c r="D27" s="1"/>
      <c r="E27" s="1"/>
      <c r="F27" s="77">
        <f t="shared" si="0"/>
        <v>0</v>
      </c>
    </row>
    <row r="28" spans="1:6" ht="15.75">
      <c r="A28" s="8" t="s">
        <v>147</v>
      </c>
      <c r="B28" s="1"/>
      <c r="C28" s="1"/>
      <c r="D28" s="1"/>
      <c r="E28" s="1">
        <v>23600</v>
      </c>
      <c r="F28" s="77">
        <f t="shared" si="0"/>
        <v>23600</v>
      </c>
    </row>
    <row r="29" spans="1:6" ht="49.5" customHeight="1">
      <c r="A29" s="12" t="s">
        <v>95</v>
      </c>
      <c r="B29" s="78">
        <f>B30+B31+B32+B33+B34+B35</f>
        <v>178400</v>
      </c>
      <c r="C29" s="78">
        <f>C30+C31+C32+C33+C34+C35</f>
        <v>16599.45</v>
      </c>
      <c r="D29" s="78">
        <f>D30+D31+D32+D33+D34+D35</f>
        <v>16599.45</v>
      </c>
      <c r="E29" s="78">
        <f>E30+E31+E32+E33+E34+E35</f>
        <v>15624</v>
      </c>
      <c r="F29" s="78">
        <f>F30+F31+F32+F33+F34+F35</f>
        <v>32223.45</v>
      </c>
    </row>
    <row r="30" spans="1:6" ht="15.75">
      <c r="A30" s="11" t="s">
        <v>82</v>
      </c>
      <c r="B30" s="77">
        <v>137000</v>
      </c>
      <c r="C30" s="77">
        <v>7444.45</v>
      </c>
      <c r="D30" s="77">
        <v>7444.45</v>
      </c>
      <c r="E30" s="77">
        <v>9000</v>
      </c>
      <c r="F30" s="77">
        <f aca="true" t="shared" si="1" ref="F30:F35">C30+E30</f>
        <v>16444.45</v>
      </c>
    </row>
    <row r="31" spans="1:6" ht="15.75">
      <c r="A31" s="8" t="s">
        <v>77</v>
      </c>
      <c r="B31" s="77"/>
      <c r="C31" s="77">
        <v>6000</v>
      </c>
      <c r="D31" s="77">
        <v>6000</v>
      </c>
      <c r="E31" s="77">
        <v>3000</v>
      </c>
      <c r="F31" s="77">
        <f t="shared" si="1"/>
        <v>9000</v>
      </c>
    </row>
    <row r="32" spans="1:6" ht="15.75">
      <c r="A32" s="11" t="s">
        <v>83</v>
      </c>
      <c r="B32" s="77">
        <v>41400</v>
      </c>
      <c r="C32" s="77">
        <v>3155</v>
      </c>
      <c r="D32" s="77">
        <v>3155</v>
      </c>
      <c r="E32" s="77">
        <v>3624</v>
      </c>
      <c r="F32" s="77">
        <f t="shared" si="1"/>
        <v>6779</v>
      </c>
    </row>
    <row r="33" spans="1:6" ht="15.75">
      <c r="A33" s="94" t="s">
        <v>129</v>
      </c>
      <c r="B33" s="77"/>
      <c r="C33" s="77"/>
      <c r="D33" s="77"/>
      <c r="E33" s="77"/>
      <c r="F33" s="77">
        <f t="shared" si="1"/>
        <v>0</v>
      </c>
    </row>
    <row r="34" spans="1:6" ht="15.75">
      <c r="A34" s="94" t="s">
        <v>130</v>
      </c>
      <c r="B34" s="77"/>
      <c r="C34" s="77"/>
      <c r="D34" s="77"/>
      <c r="E34" s="77"/>
      <c r="F34" s="77">
        <f t="shared" si="1"/>
        <v>0</v>
      </c>
    </row>
    <row r="35" spans="1:6" ht="15.75">
      <c r="A35" s="94" t="s">
        <v>131</v>
      </c>
      <c r="B35" s="77"/>
      <c r="C35" s="77"/>
      <c r="D35" s="77"/>
      <c r="E35" s="77"/>
      <c r="F35" s="77">
        <f t="shared" si="1"/>
        <v>0</v>
      </c>
    </row>
    <row r="36" spans="1:6" ht="31.5">
      <c r="A36" s="6" t="s">
        <v>87</v>
      </c>
      <c r="B36" s="3">
        <f>B37+B38</f>
        <v>256300</v>
      </c>
      <c r="C36" s="3">
        <f>C37+C38</f>
        <v>40825.19</v>
      </c>
      <c r="D36" s="3">
        <f>D37+D38</f>
        <v>40825.19</v>
      </c>
      <c r="E36" s="3">
        <f>E37+E38</f>
        <v>20359.27</v>
      </c>
      <c r="F36" s="3">
        <f>F37+F38</f>
        <v>61184.46000000001</v>
      </c>
    </row>
    <row r="37" spans="1:6" ht="17.25" customHeight="1">
      <c r="A37" s="8" t="s">
        <v>5</v>
      </c>
      <c r="B37" s="1">
        <v>198400</v>
      </c>
      <c r="C37" s="1">
        <v>31355.74</v>
      </c>
      <c r="D37" s="1">
        <v>31355.74</v>
      </c>
      <c r="E37" s="1">
        <v>15636.91</v>
      </c>
      <c r="F37" s="1">
        <f>C37+E37</f>
        <v>46992.65</v>
      </c>
    </row>
    <row r="38" spans="1:6" ht="15" customHeight="1">
      <c r="A38" s="8" t="s">
        <v>6</v>
      </c>
      <c r="B38" s="1">
        <v>57900</v>
      </c>
      <c r="C38" s="1">
        <v>9469.45</v>
      </c>
      <c r="D38" s="1">
        <v>9469.45</v>
      </c>
      <c r="E38" s="1">
        <v>4722.36</v>
      </c>
      <c r="F38" s="1">
        <f>C38+E38</f>
        <v>14191.810000000001</v>
      </c>
    </row>
    <row r="39" spans="1:6" ht="34.5" customHeight="1">
      <c r="A39" s="6" t="s">
        <v>88</v>
      </c>
      <c r="B39" s="3">
        <v>145500</v>
      </c>
      <c r="C39" s="15"/>
      <c r="D39" s="15"/>
      <c r="E39" s="15"/>
      <c r="F39" s="1">
        <f>C39+E39</f>
        <v>0</v>
      </c>
    </row>
    <row r="40" spans="1:6" ht="25.5" customHeight="1">
      <c r="A40" s="81" t="s">
        <v>96</v>
      </c>
      <c r="B40" s="3">
        <f>B41</f>
        <v>159500</v>
      </c>
      <c r="C40" s="3">
        <f>C41</f>
        <v>39900</v>
      </c>
      <c r="D40" s="3">
        <f>D41</f>
        <v>39900</v>
      </c>
      <c r="E40" s="3">
        <f>E41</f>
        <v>0</v>
      </c>
      <c r="F40" s="3">
        <f>F41</f>
        <v>39900</v>
      </c>
    </row>
    <row r="41" spans="1:6" ht="51.75" customHeight="1">
      <c r="A41" s="82" t="s">
        <v>132</v>
      </c>
      <c r="B41" s="3">
        <f>SUM(B42:B42)</f>
        <v>159500</v>
      </c>
      <c r="C41" s="3">
        <f>SUM(C42:C42)</f>
        <v>39900</v>
      </c>
      <c r="D41" s="3">
        <f>SUM(D42:D42)</f>
        <v>39900</v>
      </c>
      <c r="E41" s="3">
        <f>SUM(E42:E42)</f>
        <v>0</v>
      </c>
      <c r="F41" s="3">
        <f>SUM(F42:F42)</f>
        <v>39900</v>
      </c>
    </row>
    <row r="42" spans="1:6" ht="15.75" customHeight="1" thickBot="1">
      <c r="A42" s="83" t="s">
        <v>4</v>
      </c>
      <c r="B42" s="1">
        <v>159500</v>
      </c>
      <c r="C42" s="1">
        <v>39900</v>
      </c>
      <c r="D42" s="1">
        <v>39900</v>
      </c>
      <c r="E42" s="1"/>
      <c r="F42" s="1">
        <f>C42+E42</f>
        <v>39900</v>
      </c>
    </row>
    <row r="43" spans="1:6" ht="30" customHeight="1">
      <c r="A43" s="16" t="s">
        <v>133</v>
      </c>
      <c r="B43" s="17">
        <f>SUM(B44:B61)+B71</f>
        <v>672700</v>
      </c>
      <c r="C43" s="17">
        <f>SUM(C44:C61)+C71</f>
        <v>35720</v>
      </c>
      <c r="D43" s="17">
        <f>SUM(D44:D61)+D71</f>
        <v>20000</v>
      </c>
      <c r="E43" s="17">
        <f>SUM(E44:E61)+E71</f>
        <v>26131.65</v>
      </c>
      <c r="F43" s="17">
        <f>SUM(F44:F61)+F71</f>
        <v>61851.65</v>
      </c>
    </row>
    <row r="44" spans="1:6" ht="30" customHeight="1">
      <c r="A44" s="86" t="s">
        <v>108</v>
      </c>
      <c r="B44" s="3"/>
      <c r="C44" s="3"/>
      <c r="D44" s="3"/>
      <c r="E44" s="3"/>
      <c r="F44" s="3"/>
    </row>
    <row r="45" spans="1:6" ht="47.25">
      <c r="A45" s="4" t="s">
        <v>122</v>
      </c>
      <c r="B45" s="3">
        <v>52800</v>
      </c>
      <c r="C45" s="3">
        <v>4200</v>
      </c>
      <c r="D45" s="3">
        <v>4200</v>
      </c>
      <c r="E45" s="3">
        <v>7600</v>
      </c>
      <c r="F45" s="3">
        <f>C45+E45</f>
        <v>11800</v>
      </c>
    </row>
    <row r="46" spans="1:6" ht="79.5" customHeight="1">
      <c r="A46" s="6" t="s">
        <v>97</v>
      </c>
      <c r="B46" s="1">
        <v>173200</v>
      </c>
      <c r="C46" s="1">
        <v>12000</v>
      </c>
      <c r="D46" s="1">
        <v>12000</v>
      </c>
      <c r="E46" s="1">
        <v>9727.65</v>
      </c>
      <c r="F46" s="3">
        <f>C46+E46</f>
        <v>21727.65</v>
      </c>
    </row>
    <row r="47" spans="1:6" ht="47.25">
      <c r="A47" s="6" t="s">
        <v>104</v>
      </c>
      <c r="B47" s="1">
        <v>23700</v>
      </c>
      <c r="C47" s="1">
        <v>3800</v>
      </c>
      <c r="D47" s="1">
        <v>3800</v>
      </c>
      <c r="E47" s="1"/>
      <c r="F47" s="3">
        <f>C47+E47</f>
        <v>3800</v>
      </c>
    </row>
    <row r="48" spans="1:6" ht="18" customHeight="1">
      <c r="A48" s="7" t="s">
        <v>99</v>
      </c>
      <c r="B48" s="1"/>
      <c r="C48" s="1"/>
      <c r="D48" s="1"/>
      <c r="E48" s="1"/>
      <c r="F48" s="1"/>
    </row>
    <row r="49" spans="1:6" ht="18" customHeight="1">
      <c r="A49" s="7" t="s">
        <v>98</v>
      </c>
      <c r="B49" s="1"/>
      <c r="C49" s="1"/>
      <c r="D49" s="1"/>
      <c r="E49" s="1"/>
      <c r="F49" s="1"/>
    </row>
    <row r="50" spans="1:6" ht="32.25" customHeight="1">
      <c r="A50" s="85" t="s">
        <v>100</v>
      </c>
      <c r="B50" s="1">
        <v>45000</v>
      </c>
      <c r="C50" s="1"/>
      <c r="D50" s="1"/>
      <c r="E50" s="1"/>
      <c r="F50" s="1"/>
    </row>
    <row r="51" spans="1:6" ht="34.5" customHeight="1">
      <c r="A51" s="85" t="s">
        <v>101</v>
      </c>
      <c r="B51" s="1">
        <v>200000</v>
      </c>
      <c r="C51" s="1"/>
      <c r="D51" s="1"/>
      <c r="E51" s="1"/>
      <c r="F51" s="1"/>
    </row>
    <row r="52" spans="1:6" ht="25.5" customHeight="1">
      <c r="A52" s="85" t="s">
        <v>101</v>
      </c>
      <c r="B52" s="1"/>
      <c r="C52" s="1"/>
      <c r="D52" s="1"/>
      <c r="E52" s="1"/>
      <c r="F52" s="1"/>
    </row>
    <row r="53" spans="1:6" ht="33.75" customHeight="1">
      <c r="A53" s="85" t="s">
        <v>102</v>
      </c>
      <c r="B53" s="1">
        <v>15200</v>
      </c>
      <c r="C53" s="1">
        <v>2500</v>
      </c>
      <c r="D53" s="1"/>
      <c r="E53" s="1">
        <v>1300</v>
      </c>
      <c r="F53" s="1">
        <f>C53+E53</f>
        <v>3800</v>
      </c>
    </row>
    <row r="54" spans="1:6" ht="33.75" customHeight="1">
      <c r="A54" s="85" t="s">
        <v>103</v>
      </c>
      <c r="B54" s="1">
        <v>61600</v>
      </c>
      <c r="C54" s="1">
        <v>13220</v>
      </c>
      <c r="D54" s="1"/>
      <c r="E54" s="1">
        <v>7504</v>
      </c>
      <c r="F54" s="1">
        <f>C54+E54</f>
        <v>20724</v>
      </c>
    </row>
    <row r="55" spans="1:6" ht="52.5" customHeight="1">
      <c r="A55" s="85" t="s">
        <v>105</v>
      </c>
      <c r="B55" s="1">
        <v>5000</v>
      </c>
      <c r="C55" s="1"/>
      <c r="D55" s="1"/>
      <c r="E55" s="1"/>
      <c r="F55" s="1"/>
    </row>
    <row r="56" spans="1:6" ht="47.25" customHeight="1">
      <c r="A56" s="85" t="s">
        <v>106</v>
      </c>
      <c r="B56" s="1">
        <v>100</v>
      </c>
      <c r="C56" s="1"/>
      <c r="D56" s="1"/>
      <c r="E56" s="1"/>
      <c r="F56" s="1"/>
    </row>
    <row r="57" spans="1:6" ht="47.25">
      <c r="A57" s="85" t="s">
        <v>107</v>
      </c>
      <c r="B57" s="1"/>
      <c r="C57" s="1"/>
      <c r="D57" s="1"/>
      <c r="E57" s="1"/>
      <c r="F57" s="1"/>
    </row>
    <row r="58" spans="1:6" ht="15.75">
      <c r="A58" s="85" t="s">
        <v>174</v>
      </c>
      <c r="B58" s="1">
        <v>26100</v>
      </c>
      <c r="C58" s="1"/>
      <c r="D58" s="1"/>
      <c r="E58" s="1"/>
      <c r="F58" s="1"/>
    </row>
    <row r="59" spans="1:6" ht="22.5" customHeight="1">
      <c r="A59" s="6" t="s">
        <v>109</v>
      </c>
      <c r="B59" s="1"/>
      <c r="C59" s="1"/>
      <c r="D59" s="1"/>
      <c r="E59" s="1"/>
      <c r="F59" s="1"/>
    </row>
    <row r="60" spans="1:6" ht="22.5" customHeight="1">
      <c r="A60" s="6" t="s">
        <v>110</v>
      </c>
      <c r="B60" s="1"/>
      <c r="C60" s="1"/>
      <c r="D60" s="1"/>
      <c r="E60" s="1"/>
      <c r="F60" s="1"/>
    </row>
    <row r="61" spans="1:6" ht="51.75" customHeight="1">
      <c r="A61" s="6" t="s">
        <v>111</v>
      </c>
      <c r="B61" s="3">
        <f>SUM(B62:B70)</f>
        <v>70000</v>
      </c>
      <c r="C61" s="3">
        <f>SUM(C62:C70)</f>
        <v>0</v>
      </c>
      <c r="D61" s="3">
        <f>SUM(D62:D70)</f>
        <v>0</v>
      </c>
      <c r="E61" s="3">
        <f>SUM(E62:E70)</f>
        <v>0</v>
      </c>
      <c r="F61" s="3">
        <f>SUM(F62:F70)</f>
        <v>0</v>
      </c>
    </row>
    <row r="62" spans="1:6" ht="38.25">
      <c r="A62" s="87" t="s">
        <v>112</v>
      </c>
      <c r="B62" s="3"/>
      <c r="C62" s="3"/>
      <c r="D62" s="3"/>
      <c r="E62" s="3"/>
      <c r="F62" s="3"/>
    </row>
    <row r="63" spans="1:6" ht="25.5">
      <c r="A63" s="87" t="s">
        <v>113</v>
      </c>
      <c r="B63" s="3"/>
      <c r="C63" s="3"/>
      <c r="D63" s="3"/>
      <c r="E63" s="3"/>
      <c r="F63" s="3"/>
    </row>
    <row r="64" spans="1:6" ht="25.5">
      <c r="A64" s="87" t="s">
        <v>114</v>
      </c>
      <c r="B64" s="3"/>
      <c r="C64" s="3"/>
      <c r="D64" s="3"/>
      <c r="E64" s="3"/>
      <c r="F64" s="3"/>
    </row>
    <row r="65" spans="1:6" ht="83.25" customHeight="1">
      <c r="A65" s="95" t="s">
        <v>143</v>
      </c>
      <c r="B65" s="3"/>
      <c r="C65" s="3"/>
      <c r="D65" s="3"/>
      <c r="E65" s="3"/>
      <c r="F65" s="3"/>
    </row>
    <row r="66" spans="1:6" ht="25.5">
      <c r="A66" s="87" t="s">
        <v>116</v>
      </c>
      <c r="B66" s="3"/>
      <c r="C66" s="3"/>
      <c r="D66" s="3"/>
      <c r="E66" s="3"/>
      <c r="F66" s="3"/>
    </row>
    <row r="67" spans="1:6" ht="25.5">
      <c r="A67" s="87" t="s">
        <v>117</v>
      </c>
      <c r="B67" s="3">
        <v>70000</v>
      </c>
      <c r="C67" s="3"/>
      <c r="D67" s="3"/>
      <c r="E67" s="3"/>
      <c r="F67" s="3"/>
    </row>
    <row r="68" spans="1:6" ht="27" customHeight="1">
      <c r="A68" s="88" t="s">
        <v>118</v>
      </c>
      <c r="B68" s="3"/>
      <c r="C68" s="3"/>
      <c r="D68" s="3"/>
      <c r="E68" s="3"/>
      <c r="F68" s="3"/>
    </row>
    <row r="69" spans="1:6" ht="25.5">
      <c r="A69" s="88" t="s">
        <v>119</v>
      </c>
      <c r="B69" s="3"/>
      <c r="C69" s="3"/>
      <c r="D69" s="3"/>
      <c r="E69" s="3"/>
      <c r="F69" s="3"/>
    </row>
    <row r="70" spans="1:6" ht="25.5">
      <c r="A70" s="87" t="s">
        <v>120</v>
      </c>
      <c r="B70" s="3"/>
      <c r="C70" s="3"/>
      <c r="D70" s="3"/>
      <c r="E70" s="3"/>
      <c r="F70" s="3"/>
    </row>
    <row r="71" spans="1:6" ht="28.5" customHeight="1" thickBot="1">
      <c r="A71" s="89" t="s">
        <v>121</v>
      </c>
      <c r="B71" s="48"/>
      <c r="C71" s="48"/>
      <c r="D71" s="48"/>
      <c r="E71" s="48"/>
      <c r="F71" s="48"/>
    </row>
    <row r="72" spans="1:6" ht="28.5" customHeight="1">
      <c r="A72" s="92" t="s">
        <v>123</v>
      </c>
      <c r="B72" s="93">
        <f>B73</f>
        <v>0</v>
      </c>
      <c r="C72" s="93">
        <f>C73</f>
        <v>0</v>
      </c>
      <c r="D72" s="93">
        <f>D73</f>
        <v>0</v>
      </c>
      <c r="E72" s="93">
        <f>E73</f>
        <v>0</v>
      </c>
      <c r="F72" s="93">
        <f>F73</f>
        <v>0</v>
      </c>
    </row>
    <row r="73" spans="1:6" ht="51.75" customHeight="1" thickBot="1">
      <c r="A73" s="91" t="s">
        <v>124</v>
      </c>
      <c r="B73" s="90"/>
      <c r="C73" s="90"/>
      <c r="D73" s="90"/>
      <c r="E73" s="90"/>
      <c r="F73" s="90"/>
    </row>
    <row r="74" spans="1:6" ht="16.5" thickBot="1">
      <c r="A74" s="18" t="s">
        <v>3</v>
      </c>
      <c r="B74" s="19">
        <f>B72+B43+B9</f>
        <v>15673200</v>
      </c>
      <c r="C74" s="19">
        <f>C72+C43+C9</f>
        <v>2862246.77</v>
      </c>
      <c r="D74" s="19">
        <f>D72+D43+D9</f>
        <v>2846526.77</v>
      </c>
      <c r="E74" s="19">
        <f>E72+E43+E9</f>
        <v>1011902.92</v>
      </c>
      <c r="F74" s="19">
        <f>F72+F43+F9</f>
        <v>3874149.69</v>
      </c>
    </row>
    <row r="75" spans="1:6" ht="15.75">
      <c r="A75" s="20"/>
      <c r="B75" s="21"/>
      <c r="C75" s="21"/>
      <c r="D75" s="21"/>
      <c r="E75" s="21"/>
      <c r="F75" s="21"/>
    </row>
    <row r="76" spans="1:6" ht="15.75">
      <c r="A76" s="20"/>
      <c r="B76" s="22"/>
      <c r="C76" s="22"/>
      <c r="D76" s="22"/>
      <c r="E76" s="22"/>
      <c r="F76" s="22"/>
    </row>
    <row r="77" spans="1:6" ht="16.5" customHeight="1" thickBot="1">
      <c r="A77" s="123" t="s">
        <v>125</v>
      </c>
      <c r="B77" s="123"/>
      <c r="C77" s="123"/>
      <c r="D77" s="123"/>
      <c r="E77" s="123"/>
      <c r="F77" s="23"/>
    </row>
    <row r="78" spans="1:6" ht="16.5" thickBot="1">
      <c r="A78" s="113" t="s">
        <v>11</v>
      </c>
      <c r="B78" s="113" t="s">
        <v>51</v>
      </c>
      <c r="C78" s="115" t="s">
        <v>53</v>
      </c>
      <c r="D78" s="116"/>
      <c r="E78" s="117"/>
      <c r="F78" s="23"/>
    </row>
    <row r="79" spans="1:6" ht="48" thickBot="1">
      <c r="A79" s="114"/>
      <c r="B79" s="114"/>
      <c r="C79" s="26" t="s">
        <v>12</v>
      </c>
      <c r="D79" s="26" t="s">
        <v>13</v>
      </c>
      <c r="E79" s="26" t="s">
        <v>14</v>
      </c>
      <c r="F79" s="23"/>
    </row>
    <row r="80" spans="1:6" ht="15.75">
      <c r="A80" s="27" t="s">
        <v>15</v>
      </c>
      <c r="B80" s="27"/>
      <c r="C80" s="28">
        <f>SUM(C81:C84)</f>
        <v>704233.17</v>
      </c>
      <c r="D80" s="28">
        <f>SUM(D81:D84)</f>
        <v>732928.3</v>
      </c>
      <c r="E80" s="28">
        <f>SUM(E81:E84)</f>
        <v>732928.3</v>
      </c>
      <c r="F80" s="23"/>
    </row>
    <row r="81" spans="1:6" ht="18" customHeight="1">
      <c r="A81" s="29" t="s">
        <v>16</v>
      </c>
      <c r="B81" s="29" t="s">
        <v>52</v>
      </c>
      <c r="C81" s="96">
        <v>16483.16</v>
      </c>
      <c r="D81" s="96">
        <v>32816.37</v>
      </c>
      <c r="E81" s="96">
        <v>32816.37</v>
      </c>
      <c r="F81" s="23"/>
    </row>
    <row r="82" spans="1:6" ht="15.75">
      <c r="A82" s="31" t="s">
        <v>65</v>
      </c>
      <c r="B82" s="31" t="s">
        <v>52</v>
      </c>
      <c r="C82" s="97"/>
      <c r="D82" s="97"/>
      <c r="E82" s="97"/>
      <c r="F82" s="23"/>
    </row>
    <row r="83" spans="1:6" ht="15.75">
      <c r="A83" s="33" t="s">
        <v>17</v>
      </c>
      <c r="B83" s="33" t="s">
        <v>52</v>
      </c>
      <c r="C83" s="34">
        <v>683132.83</v>
      </c>
      <c r="D83" s="34">
        <v>692058.56</v>
      </c>
      <c r="E83" s="34">
        <v>692058.56</v>
      </c>
      <c r="F83" s="23"/>
    </row>
    <row r="84" spans="1:6" ht="16.5" thickBot="1">
      <c r="A84" s="25" t="s">
        <v>18</v>
      </c>
      <c r="B84" s="25" t="s">
        <v>52</v>
      </c>
      <c r="C84" s="99">
        <v>4617.18</v>
      </c>
      <c r="D84" s="99">
        <v>8053.37</v>
      </c>
      <c r="E84" s="99">
        <v>8053.37</v>
      </c>
      <c r="F84" s="23"/>
    </row>
    <row r="85" spans="1:6" ht="16.5" thickBot="1">
      <c r="A85" s="36"/>
      <c r="B85" s="23"/>
      <c r="C85" s="23"/>
      <c r="D85" s="23"/>
      <c r="E85" s="23"/>
      <c r="F85" s="23"/>
    </row>
    <row r="86" spans="1:6" ht="16.5" thickBot="1">
      <c r="A86" s="113" t="s">
        <v>11</v>
      </c>
      <c r="B86" s="113" t="s">
        <v>51</v>
      </c>
      <c r="C86" s="115" t="s">
        <v>54</v>
      </c>
      <c r="D86" s="116"/>
      <c r="E86" s="117"/>
      <c r="F86" s="23"/>
    </row>
    <row r="87" spans="1:6" ht="48" thickBot="1">
      <c r="A87" s="114"/>
      <c r="B87" s="114"/>
      <c r="C87" s="26" t="s">
        <v>12</v>
      </c>
      <c r="D87" s="26" t="s">
        <v>13</v>
      </c>
      <c r="E87" s="26" t="s">
        <v>14</v>
      </c>
      <c r="F87" s="23"/>
    </row>
    <row r="88" spans="1:6" ht="15.75">
      <c r="A88" s="37" t="s">
        <v>15</v>
      </c>
      <c r="B88" s="38"/>
      <c r="C88" s="28">
        <f>SUM(C89:C96)</f>
        <v>191220.29</v>
      </c>
      <c r="D88" s="28">
        <f>SUM(D89:D96)</f>
        <v>210474.57</v>
      </c>
      <c r="E88" s="28">
        <f>SUM(E89:E96)</f>
        <v>210474.57</v>
      </c>
      <c r="F88" s="23"/>
    </row>
    <row r="89" spans="1:6" ht="15.75">
      <c r="A89" s="33" t="s">
        <v>144</v>
      </c>
      <c r="B89" s="33" t="s">
        <v>52</v>
      </c>
      <c r="C89" s="33"/>
      <c r="D89" s="33">
        <v>100</v>
      </c>
      <c r="E89" s="33">
        <v>100</v>
      </c>
      <c r="F89" s="23"/>
    </row>
    <row r="90" spans="1:6" ht="15.75">
      <c r="A90" s="29" t="s">
        <v>20</v>
      </c>
      <c r="B90" s="29" t="s">
        <v>52</v>
      </c>
      <c r="C90" s="29"/>
      <c r="D90" s="29"/>
      <c r="E90" s="29"/>
      <c r="F90" s="23"/>
    </row>
    <row r="91" spans="1:6" ht="15.75">
      <c r="A91" s="29" t="s">
        <v>21</v>
      </c>
      <c r="B91" s="29" t="s">
        <v>52</v>
      </c>
      <c r="C91" s="29"/>
      <c r="D91" s="29"/>
      <c r="E91" s="29"/>
      <c r="F91" s="23"/>
    </row>
    <row r="92" spans="1:6" ht="15.75">
      <c r="A92" s="29" t="s">
        <v>22</v>
      </c>
      <c r="B92" s="29" t="s">
        <v>52</v>
      </c>
      <c r="C92" s="29"/>
      <c r="D92" s="29"/>
      <c r="E92" s="29"/>
      <c r="F92" s="23"/>
    </row>
    <row r="93" spans="1:6" ht="15.75">
      <c r="A93" s="29" t="s">
        <v>23</v>
      </c>
      <c r="B93" s="29" t="s">
        <v>52</v>
      </c>
      <c r="C93" s="29">
        <v>7087.37</v>
      </c>
      <c r="D93" s="29">
        <v>8146.37</v>
      </c>
      <c r="E93" s="29">
        <v>8146.37</v>
      </c>
      <c r="F93" s="23"/>
    </row>
    <row r="94" spans="1:6" ht="15.75">
      <c r="A94" s="29" t="s">
        <v>145</v>
      </c>
      <c r="B94" s="29" t="s">
        <v>52</v>
      </c>
      <c r="C94" s="29">
        <v>4694.94</v>
      </c>
      <c r="D94" s="29">
        <v>10166.22</v>
      </c>
      <c r="E94" s="29">
        <v>10166.22</v>
      </c>
      <c r="F94" s="23"/>
    </row>
    <row r="95" spans="1:6" ht="16.5" thickBot="1">
      <c r="A95" s="33" t="s">
        <v>59</v>
      </c>
      <c r="B95" s="25" t="s">
        <v>52</v>
      </c>
      <c r="C95" s="25">
        <v>179089.98</v>
      </c>
      <c r="D95" s="25">
        <v>191713.98</v>
      </c>
      <c r="E95" s="25">
        <v>191713.98</v>
      </c>
      <c r="F95" s="23"/>
    </row>
    <row r="96" spans="1:6" ht="16.5" thickBot="1">
      <c r="A96" s="98" t="s">
        <v>146</v>
      </c>
      <c r="B96" s="25" t="s">
        <v>52</v>
      </c>
      <c r="C96" s="25">
        <v>348</v>
      </c>
      <c r="D96" s="25">
        <v>348</v>
      </c>
      <c r="E96" s="25">
        <v>348</v>
      </c>
      <c r="F96" s="23"/>
    </row>
    <row r="97" spans="1:6" ht="15.75">
      <c r="A97" s="36"/>
      <c r="B97" s="23"/>
      <c r="C97" s="23"/>
      <c r="D97" s="23"/>
      <c r="E97" s="23"/>
      <c r="F97" s="23"/>
    </row>
    <row r="98" spans="1:6" ht="16.5" thickBot="1">
      <c r="A98" s="39" t="s">
        <v>126</v>
      </c>
      <c r="B98" s="23"/>
      <c r="C98" s="23"/>
      <c r="D98" s="23"/>
      <c r="E98" s="23"/>
      <c r="F98" s="23"/>
    </row>
    <row r="99" spans="1:6" ht="30" customHeight="1" thickBot="1">
      <c r="A99" s="109" t="s">
        <v>24</v>
      </c>
      <c r="B99" s="115" t="s">
        <v>25</v>
      </c>
      <c r="C99" s="117"/>
      <c r="D99" s="115" t="s">
        <v>26</v>
      </c>
      <c r="E99" s="117"/>
      <c r="F99" s="109" t="s">
        <v>27</v>
      </c>
    </row>
    <row r="100" spans="1:6" ht="21" customHeight="1" thickBot="1">
      <c r="A100" s="110"/>
      <c r="B100" s="40" t="s">
        <v>28</v>
      </c>
      <c r="C100" s="40" t="s">
        <v>29</v>
      </c>
      <c r="D100" s="40" t="s">
        <v>28</v>
      </c>
      <c r="E100" s="40" t="s">
        <v>29</v>
      </c>
      <c r="F100" s="110"/>
    </row>
    <row r="101" spans="1:6" ht="24" customHeight="1">
      <c r="A101" s="41" t="s">
        <v>63</v>
      </c>
      <c r="B101" s="28">
        <f>B102+B103+B104+B105+B106+B107+B108+B109+B110</f>
        <v>962171.27</v>
      </c>
      <c r="C101" s="28">
        <f>C102+C103+C104+C105+C106+C107+C108+C109+C110</f>
        <v>0</v>
      </c>
      <c r="D101" s="28">
        <f>D102+D103+D104+D105+D106+D107+D108+D109+D110</f>
        <v>962171.27</v>
      </c>
      <c r="E101" s="28">
        <f>E102+E103+E104+E105+E106+E107+E108+E109+E110</f>
        <v>0</v>
      </c>
      <c r="F101" s="42"/>
    </row>
    <row r="102" spans="1:6" ht="15.75">
      <c r="A102" s="43" t="s">
        <v>30</v>
      </c>
      <c r="B102" s="77">
        <f>E13+E14+E20+E21+E31+E30+E37</f>
        <v>758536.91</v>
      </c>
      <c r="C102" s="44"/>
      <c r="D102" s="1">
        <f aca="true" t="shared" si="2" ref="D102:D111">B102</f>
        <v>758536.91</v>
      </c>
      <c r="E102" s="44"/>
      <c r="F102" s="45"/>
    </row>
    <row r="103" spans="1:6" ht="15.75">
      <c r="A103" s="43" t="s">
        <v>31</v>
      </c>
      <c r="B103" s="77">
        <f>E15+E22+E32+E38</f>
        <v>189834.36</v>
      </c>
      <c r="C103" s="44"/>
      <c r="D103" s="1">
        <f t="shared" si="2"/>
        <v>189834.36</v>
      </c>
      <c r="E103" s="44"/>
      <c r="F103" s="45"/>
    </row>
    <row r="104" spans="1:6" ht="15.75">
      <c r="A104" s="43" t="s">
        <v>7</v>
      </c>
      <c r="B104" s="46">
        <f>E17+E18</f>
        <v>1100</v>
      </c>
      <c r="C104" s="44"/>
      <c r="D104" s="1">
        <f t="shared" si="2"/>
        <v>1100</v>
      </c>
      <c r="E104" s="44"/>
      <c r="F104" s="45"/>
    </row>
    <row r="105" spans="1:6" ht="15.75">
      <c r="A105" s="43" t="s">
        <v>32</v>
      </c>
      <c r="B105" s="46">
        <f>E23</f>
        <v>0</v>
      </c>
      <c r="C105" s="44"/>
      <c r="D105" s="1">
        <f t="shared" si="2"/>
        <v>0</v>
      </c>
      <c r="E105" s="44"/>
      <c r="F105" s="45"/>
    </row>
    <row r="106" spans="1:6" ht="15.75">
      <c r="A106" s="43" t="s">
        <v>33</v>
      </c>
      <c r="B106" s="46">
        <f>E24</f>
        <v>11200</v>
      </c>
      <c r="C106" s="44"/>
      <c r="D106" s="1">
        <f t="shared" si="2"/>
        <v>11200</v>
      </c>
      <c r="E106" s="44"/>
      <c r="F106" s="45"/>
    </row>
    <row r="107" spans="1:6" ht="15.75">
      <c r="A107" s="43" t="s">
        <v>34</v>
      </c>
      <c r="B107" s="1">
        <f>E25</f>
        <v>0</v>
      </c>
      <c r="C107" s="44"/>
      <c r="D107" s="1">
        <f t="shared" si="2"/>
        <v>0</v>
      </c>
      <c r="E107" s="44"/>
      <c r="F107" s="45"/>
    </row>
    <row r="108" spans="1:6" ht="15.75">
      <c r="A108" s="43" t="s">
        <v>35</v>
      </c>
      <c r="B108" s="1">
        <f>E26</f>
        <v>1500</v>
      </c>
      <c r="C108" s="44"/>
      <c r="D108" s="1">
        <f t="shared" si="2"/>
        <v>1500</v>
      </c>
      <c r="E108" s="5"/>
      <c r="F108" s="45"/>
    </row>
    <row r="109" spans="1:6" ht="15.75">
      <c r="A109" s="47" t="s">
        <v>67</v>
      </c>
      <c r="B109" s="48"/>
      <c r="C109" s="49"/>
      <c r="D109" s="1">
        <f t="shared" si="2"/>
        <v>0</v>
      </c>
      <c r="E109" s="50">
        <f>C109</f>
        <v>0</v>
      </c>
      <c r="F109" s="51"/>
    </row>
    <row r="110" spans="1:6" ht="15.75">
      <c r="A110" s="47" t="s">
        <v>68</v>
      </c>
      <c r="B110" s="48">
        <f>E42</f>
        <v>0</v>
      </c>
      <c r="C110" s="49"/>
      <c r="D110" s="1">
        <f t="shared" si="2"/>
        <v>0</v>
      </c>
      <c r="E110" s="50"/>
      <c r="F110" s="51"/>
    </row>
    <row r="111" spans="1:6" ht="21.75" customHeight="1" thickBot="1">
      <c r="A111" s="52" t="s">
        <v>70</v>
      </c>
      <c r="B111" s="53">
        <f>E44+E45+E46+E47+E48+E49+E50+E51+E52+E53+E54+E55+E56+E57+E58+E59+E60+E62+E63+E64+E65+E66+E67+E68+E69+E70+E71+E73</f>
        <v>26131.65</v>
      </c>
      <c r="C111" s="54"/>
      <c r="D111" s="53">
        <f t="shared" si="2"/>
        <v>26131.65</v>
      </c>
      <c r="E111" s="54"/>
      <c r="F111" s="55"/>
    </row>
    <row r="112" spans="1:6" ht="15.75">
      <c r="A112" s="36"/>
      <c r="B112" s="23"/>
      <c r="C112" s="23"/>
      <c r="D112" s="23"/>
      <c r="E112" s="23"/>
      <c r="F112" s="23"/>
    </row>
    <row r="113" spans="1:6" ht="15.75">
      <c r="A113" s="56" t="s">
        <v>127</v>
      </c>
      <c r="B113" s="56"/>
      <c r="C113" s="56"/>
      <c r="D113" s="23"/>
      <c r="E113" s="23"/>
      <c r="F113" s="23"/>
    </row>
    <row r="114" spans="1:6" ht="15.75">
      <c r="A114" s="57" t="s">
        <v>148</v>
      </c>
      <c r="B114" s="23"/>
      <c r="C114" s="23"/>
      <c r="D114" s="23"/>
      <c r="E114" s="23"/>
      <c r="F114" s="23"/>
    </row>
    <row r="115" spans="1:6" ht="16.5" thickBot="1">
      <c r="A115" s="57" t="s">
        <v>36</v>
      </c>
      <c r="B115" s="23"/>
      <c r="C115" s="23"/>
      <c r="D115" s="23"/>
      <c r="E115" s="23"/>
      <c r="F115" s="23"/>
    </row>
    <row r="116" spans="1:6" ht="48" thickBot="1">
      <c r="A116" s="58" t="s">
        <v>24</v>
      </c>
      <c r="B116" s="59" t="s">
        <v>56</v>
      </c>
      <c r="C116" s="24" t="s">
        <v>57</v>
      </c>
      <c r="D116" s="23"/>
      <c r="E116" s="23"/>
      <c r="F116" s="23"/>
    </row>
    <row r="117" spans="1:6" s="63" customFormat="1" ht="15.75" customHeight="1" thickBot="1">
      <c r="A117" s="60" t="s">
        <v>37</v>
      </c>
      <c r="B117" s="61">
        <f>SUM(B118:B121)</f>
        <v>405833.43</v>
      </c>
      <c r="C117" s="61"/>
      <c r="D117" s="62"/>
      <c r="E117" s="62"/>
      <c r="F117" s="62"/>
    </row>
    <row r="118" spans="1:6" ht="16.5" thickBot="1">
      <c r="A118" s="25" t="s">
        <v>38</v>
      </c>
      <c r="B118" s="26"/>
      <c r="C118" s="26"/>
      <c r="D118" s="23"/>
      <c r="E118" s="23"/>
      <c r="F118" s="23"/>
    </row>
    <row r="119" spans="1:6" ht="16.5" thickBot="1">
      <c r="A119" s="25" t="s">
        <v>39</v>
      </c>
      <c r="B119" s="26">
        <v>405833.43</v>
      </c>
      <c r="C119" s="26"/>
      <c r="D119" s="23"/>
      <c r="E119" s="23"/>
      <c r="F119" s="23"/>
    </row>
    <row r="120" spans="1:6" ht="16.5" thickBot="1">
      <c r="A120" s="64" t="s">
        <v>64</v>
      </c>
      <c r="B120" s="26"/>
      <c r="C120" s="26"/>
      <c r="D120" s="23"/>
      <c r="E120" s="23"/>
      <c r="F120" s="23"/>
    </row>
    <row r="121" spans="1:6" ht="16.5" thickBot="1">
      <c r="A121" s="64" t="s">
        <v>66</v>
      </c>
      <c r="B121" s="26"/>
      <c r="C121" s="26"/>
      <c r="D121" s="23"/>
      <c r="E121" s="23"/>
      <c r="F121" s="23"/>
    </row>
    <row r="122" spans="1:6" s="63" customFormat="1" ht="16.5" thickBot="1">
      <c r="A122" s="60" t="s">
        <v>40</v>
      </c>
      <c r="B122" s="61">
        <f>SUM(B123:B127)</f>
        <v>0</v>
      </c>
      <c r="C122" s="61"/>
      <c r="D122" s="62"/>
      <c r="E122" s="62"/>
      <c r="F122" s="62"/>
    </row>
    <row r="123" spans="1:6" ht="16.5" thickBot="1">
      <c r="A123" s="25" t="s">
        <v>41</v>
      </c>
      <c r="B123" s="26"/>
      <c r="C123" s="26"/>
      <c r="D123" s="23"/>
      <c r="E123" s="23"/>
      <c r="F123" s="23"/>
    </row>
    <row r="124" spans="1:6" ht="16.5" thickBot="1">
      <c r="A124" s="25" t="s">
        <v>42</v>
      </c>
      <c r="B124" s="26"/>
      <c r="C124" s="26"/>
      <c r="D124" s="23"/>
      <c r="E124" s="23"/>
      <c r="F124" s="23"/>
    </row>
    <row r="125" spans="1:6" ht="16.5" thickBot="1">
      <c r="A125" s="25" t="s">
        <v>43</v>
      </c>
      <c r="B125" s="26"/>
      <c r="C125" s="26"/>
      <c r="D125" s="23"/>
      <c r="E125" s="23"/>
      <c r="F125" s="23"/>
    </row>
    <row r="126" spans="1:6" ht="16.5" thickBot="1">
      <c r="A126" s="64" t="s">
        <v>69</v>
      </c>
      <c r="B126" s="26"/>
      <c r="C126" s="26"/>
      <c r="D126" s="23"/>
      <c r="E126" s="23"/>
      <c r="F126" s="23"/>
    </row>
    <row r="127" spans="1:6" ht="16.5" thickBot="1">
      <c r="A127" s="64" t="s">
        <v>60</v>
      </c>
      <c r="B127" s="26"/>
      <c r="C127" s="26"/>
      <c r="D127" s="23"/>
      <c r="E127" s="23"/>
      <c r="F127" s="23"/>
    </row>
    <row r="128" spans="1:6" s="63" customFormat="1" ht="18" customHeight="1" thickBot="1">
      <c r="A128" s="60" t="s">
        <v>44</v>
      </c>
      <c r="B128" s="61">
        <v>15720</v>
      </c>
      <c r="C128" s="65"/>
      <c r="D128" s="62"/>
      <c r="E128" s="62"/>
      <c r="F128" s="62"/>
    </row>
    <row r="129" spans="1:6" s="63" customFormat="1" ht="16.5" thickBot="1">
      <c r="A129" s="60" t="s">
        <v>45</v>
      </c>
      <c r="B129" s="61">
        <v>0</v>
      </c>
      <c r="C129" s="61">
        <v>0</v>
      </c>
      <c r="D129" s="62"/>
      <c r="E129" s="62"/>
      <c r="F129" s="62"/>
    </row>
    <row r="130" spans="1:6" s="63" customFormat="1" ht="15.75">
      <c r="A130" s="66"/>
      <c r="B130" s="66"/>
      <c r="C130" s="66"/>
      <c r="D130" s="62"/>
      <c r="E130" s="62"/>
      <c r="F130" s="62"/>
    </row>
    <row r="131" spans="1:6" ht="15.75">
      <c r="A131" s="119" t="s">
        <v>128</v>
      </c>
      <c r="B131" s="119"/>
      <c r="C131" s="119"/>
      <c r="D131" s="23"/>
      <c r="E131" s="23"/>
      <c r="F131" s="23"/>
    </row>
    <row r="132" spans="1:6" ht="16.5" thickBot="1">
      <c r="A132" s="36" t="s">
        <v>58</v>
      </c>
      <c r="B132" s="23"/>
      <c r="C132" s="23"/>
      <c r="D132" s="23"/>
      <c r="E132" s="23"/>
      <c r="F132" s="23"/>
    </row>
    <row r="133" spans="1:6" ht="16.5" thickBot="1">
      <c r="A133" s="113" t="s">
        <v>11</v>
      </c>
      <c r="B133" s="113" t="s">
        <v>55</v>
      </c>
      <c r="C133" s="115" t="s">
        <v>46</v>
      </c>
      <c r="D133" s="116"/>
      <c r="E133" s="117"/>
      <c r="F133" s="23"/>
    </row>
    <row r="134" spans="1:6" ht="46.5" customHeight="1" thickBot="1">
      <c r="A134" s="114"/>
      <c r="B134" s="114"/>
      <c r="C134" s="26" t="s">
        <v>12</v>
      </c>
      <c r="D134" s="26" t="s">
        <v>13</v>
      </c>
      <c r="E134" s="26" t="s">
        <v>14</v>
      </c>
      <c r="F134" s="23"/>
    </row>
    <row r="135" spans="1:6" ht="15.75">
      <c r="A135" s="37" t="s">
        <v>15</v>
      </c>
      <c r="B135" s="67"/>
      <c r="C135" s="38">
        <f>SUM(C136:C139)</f>
        <v>1076.83</v>
      </c>
      <c r="D135" s="38">
        <f>SUM(D136:D139)</f>
        <v>2946.56</v>
      </c>
      <c r="E135" s="38">
        <f>SUM(E136:E139)</f>
        <v>2946.56</v>
      </c>
      <c r="F135" s="23"/>
    </row>
    <row r="136" spans="1:6" ht="15.75">
      <c r="A136" s="33" t="s">
        <v>47</v>
      </c>
      <c r="B136" s="68"/>
      <c r="C136" s="69">
        <v>662.22</v>
      </c>
      <c r="D136" s="69">
        <v>1956.06</v>
      </c>
      <c r="E136" s="69">
        <v>1956.06</v>
      </c>
      <c r="F136" s="23"/>
    </row>
    <row r="137" spans="1:6" ht="15.75">
      <c r="A137" s="31" t="s">
        <v>48</v>
      </c>
      <c r="B137" s="70"/>
      <c r="C137" s="71">
        <v>342.36</v>
      </c>
      <c r="D137" s="71">
        <v>817.56</v>
      </c>
      <c r="E137" s="71">
        <v>817.56</v>
      </c>
      <c r="F137" s="23"/>
    </row>
    <row r="138" spans="1:6" ht="15.75">
      <c r="A138" s="33" t="s">
        <v>49</v>
      </c>
      <c r="B138" s="68"/>
      <c r="C138" s="69">
        <v>72.25</v>
      </c>
      <c r="D138" s="69">
        <v>172.94</v>
      </c>
      <c r="E138" s="69">
        <v>172.94</v>
      </c>
      <c r="F138" s="23"/>
    </row>
    <row r="139" spans="1:6" ht="16.5" thickBot="1">
      <c r="A139" s="25" t="s">
        <v>50</v>
      </c>
      <c r="B139" s="26"/>
      <c r="C139" s="72"/>
      <c r="D139" s="72"/>
      <c r="E139" s="72"/>
      <c r="F139" s="23"/>
    </row>
    <row r="140" spans="1:6" ht="15.75">
      <c r="A140" s="20"/>
      <c r="B140" s="22"/>
      <c r="C140" s="22"/>
      <c r="D140" s="22"/>
      <c r="E140" s="22"/>
      <c r="F140" s="22"/>
    </row>
    <row r="141" spans="1:6" ht="31.5" customHeight="1">
      <c r="A141" s="122" t="s">
        <v>139</v>
      </c>
      <c r="B141" s="122"/>
      <c r="C141" s="73"/>
      <c r="D141" s="73"/>
      <c r="E141" s="73"/>
      <c r="F141" s="74"/>
    </row>
    <row r="142" spans="1:5" ht="15.75">
      <c r="A142" s="23" t="s">
        <v>140</v>
      </c>
      <c r="B142" s="23"/>
      <c r="C142" s="23"/>
      <c r="D142" s="23"/>
      <c r="E142" s="23"/>
    </row>
    <row r="143" spans="1:38" s="75" customFormat="1" ht="15.75">
      <c r="A143" s="23"/>
      <c r="B143" s="23"/>
      <c r="C143" s="23"/>
      <c r="D143" s="23"/>
      <c r="E143" s="23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</row>
    <row r="144" spans="1:38" s="75" customFormat="1" ht="15.75">
      <c r="A144" s="23" t="s">
        <v>71</v>
      </c>
      <c r="B144" s="23"/>
      <c r="C144" s="23"/>
      <c r="D144" s="23"/>
      <c r="E144" s="23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</row>
    <row r="145" spans="1:5" ht="15.75">
      <c r="A145" s="23"/>
      <c r="B145" s="23"/>
      <c r="C145" s="23"/>
      <c r="D145" s="23"/>
      <c r="E145" s="23"/>
    </row>
    <row r="146" spans="2:5" ht="15.75">
      <c r="B146" s="23"/>
      <c r="C146" s="23"/>
      <c r="D146" s="23"/>
      <c r="E146" s="23"/>
    </row>
  </sheetData>
  <sheetProtection/>
  <mergeCells count="27">
    <mergeCell ref="D1:F1"/>
    <mergeCell ref="A141:B141"/>
    <mergeCell ref="A77:E77"/>
    <mergeCell ref="A99:A100"/>
    <mergeCell ref="B99:C99"/>
    <mergeCell ref="D99:E99"/>
    <mergeCell ref="B86:B87"/>
    <mergeCell ref="C86:E86"/>
    <mergeCell ref="A86:A87"/>
    <mergeCell ref="A133:A134"/>
    <mergeCell ref="B133:B134"/>
    <mergeCell ref="C133:E133"/>
    <mergeCell ref="A131:C131"/>
    <mergeCell ref="D7:D8"/>
    <mergeCell ref="A7:A8"/>
    <mergeCell ref="B7:B8"/>
    <mergeCell ref="E7:E8"/>
    <mergeCell ref="A2:F2"/>
    <mergeCell ref="A3:F3"/>
    <mergeCell ref="A4:E4"/>
    <mergeCell ref="F99:F100"/>
    <mergeCell ref="A5:E5"/>
    <mergeCell ref="F7:F8"/>
    <mergeCell ref="A78:A79"/>
    <mergeCell ref="B78:B79"/>
    <mergeCell ref="C78:E78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47" max="5" man="1"/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6"/>
  <sheetViews>
    <sheetView view="pageBreakPreview" zoomScaleNormal="81" zoomScaleSheetLayoutView="10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4" sqref="E24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149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B10+B40</f>
        <v>15066900</v>
      </c>
      <c r="C9" s="84">
        <f>C10+C40</f>
        <v>3812298.04</v>
      </c>
      <c r="D9" s="84">
        <f>D10+D40</f>
        <v>3812298.04</v>
      </c>
      <c r="E9" s="84">
        <f>E10+E40</f>
        <v>1337201.31</v>
      </c>
      <c r="F9" s="84">
        <f>F10+F40</f>
        <v>5149499.350000001</v>
      </c>
    </row>
    <row r="10" spans="1:6" ht="29.25" customHeight="1">
      <c r="A10" s="80" t="s">
        <v>90</v>
      </c>
      <c r="B10" s="3">
        <f>B11+B19+B29+B36+B39</f>
        <v>14907400</v>
      </c>
      <c r="C10" s="3">
        <f>C11+C19+C29+C36+C39</f>
        <v>3772398.04</v>
      </c>
      <c r="D10" s="3">
        <f>D11+D19+D29+D36+D39</f>
        <v>3772398.04</v>
      </c>
      <c r="E10" s="3">
        <f>E11+E19+E29+E36+E39</f>
        <v>1297301.31</v>
      </c>
      <c r="F10" s="3">
        <f>F11+F19+F29+F36+F39</f>
        <v>5069699.350000001</v>
      </c>
    </row>
    <row r="11" spans="1:6" ht="94.5">
      <c r="A11" s="6" t="s">
        <v>142</v>
      </c>
      <c r="B11" s="3">
        <f>B12+B16</f>
        <v>11192900</v>
      </c>
      <c r="C11" s="3">
        <f>C12+C16</f>
        <v>2781864</v>
      </c>
      <c r="D11" s="3">
        <f>D12+D16</f>
        <v>2781864</v>
      </c>
      <c r="E11" s="3">
        <f>E12+E16</f>
        <v>1076254</v>
      </c>
      <c r="F11" s="3">
        <f>F12+F16</f>
        <v>3858118</v>
      </c>
    </row>
    <row r="12" spans="1:6" ht="15.75">
      <c r="A12" s="6" t="s">
        <v>93</v>
      </c>
      <c r="B12" s="3">
        <f>SUM(B13:B15)</f>
        <v>11096000</v>
      </c>
      <c r="C12" s="3">
        <f>SUM(C13:C15)</f>
        <v>2773964</v>
      </c>
      <c r="D12" s="3">
        <f>SUM(D13:D15)</f>
        <v>2773964</v>
      </c>
      <c r="E12" s="3">
        <f>SUM(E13:E15)</f>
        <v>1069354</v>
      </c>
      <c r="F12" s="3">
        <f>SUM(F13:F15)</f>
        <v>3843318</v>
      </c>
    </row>
    <row r="13" spans="1:7" ht="18" customHeight="1">
      <c r="A13" s="11" t="s">
        <v>78</v>
      </c>
      <c r="B13" s="77">
        <v>8588200</v>
      </c>
      <c r="C13" s="77">
        <v>1713964</v>
      </c>
      <c r="D13" s="77">
        <v>1713964</v>
      </c>
      <c r="E13" s="77">
        <v>659822</v>
      </c>
      <c r="F13" s="77">
        <f>C13+E13</f>
        <v>2373786</v>
      </c>
      <c r="G13" s="100"/>
    </row>
    <row r="14" spans="1:7" ht="15.75">
      <c r="A14" s="8" t="s">
        <v>79</v>
      </c>
      <c r="B14" s="77"/>
      <c r="C14" s="77">
        <v>433000</v>
      </c>
      <c r="D14" s="77">
        <v>433000</v>
      </c>
      <c r="E14" s="77">
        <v>170000</v>
      </c>
      <c r="F14" s="77">
        <f>C14+E14</f>
        <v>603000</v>
      </c>
      <c r="G14" s="100"/>
    </row>
    <row r="15" spans="1:7" ht="15.75">
      <c r="A15" s="8" t="s">
        <v>80</v>
      </c>
      <c r="B15" s="77">
        <v>2507800</v>
      </c>
      <c r="C15" s="77">
        <v>627000</v>
      </c>
      <c r="D15" s="77">
        <v>627000</v>
      </c>
      <c r="E15" s="77">
        <v>239532</v>
      </c>
      <c r="F15" s="77">
        <f>C15+E15</f>
        <v>866532</v>
      </c>
      <c r="G15" s="100"/>
    </row>
    <row r="16" spans="1:7" ht="17.25" customHeight="1">
      <c r="A16" s="11" t="s">
        <v>94</v>
      </c>
      <c r="B16" s="3">
        <f>B17+B18</f>
        <v>96900</v>
      </c>
      <c r="C16" s="3">
        <f>C17+C18</f>
        <v>7900</v>
      </c>
      <c r="D16" s="3">
        <f>D17+D18</f>
        <v>7900</v>
      </c>
      <c r="E16" s="3">
        <f>E17+E18</f>
        <v>6900</v>
      </c>
      <c r="F16" s="3">
        <f>F17+F18</f>
        <v>14800</v>
      </c>
      <c r="G16" s="100"/>
    </row>
    <row r="17" spans="1:8" ht="15.75">
      <c r="A17" s="8" t="s">
        <v>61</v>
      </c>
      <c r="B17" s="1">
        <v>68900</v>
      </c>
      <c r="C17" s="1">
        <v>7900</v>
      </c>
      <c r="D17" s="1">
        <v>7900</v>
      </c>
      <c r="E17" s="1">
        <v>4200</v>
      </c>
      <c r="F17" s="1">
        <f>C17+E17</f>
        <v>12100</v>
      </c>
      <c r="G17" s="100">
        <v>69156</v>
      </c>
      <c r="H17" s="2" t="s">
        <v>151</v>
      </c>
    </row>
    <row r="18" spans="1:6" s="13" customFormat="1" ht="15.75">
      <c r="A18" s="8" t="s">
        <v>62</v>
      </c>
      <c r="B18" s="1">
        <v>28000</v>
      </c>
      <c r="C18" s="1"/>
      <c r="D18" s="1"/>
      <c r="E18" s="1">
        <v>2700</v>
      </c>
      <c r="F18" s="1">
        <f>C18+E18</f>
        <v>2700</v>
      </c>
    </row>
    <row r="19" spans="1:6" ht="63">
      <c r="A19" s="12" t="s">
        <v>91</v>
      </c>
      <c r="B19" s="3">
        <f>B20+B21+B22+B23+B24+B25+B26+B27+B28</f>
        <v>3134300</v>
      </c>
      <c r="C19" s="3">
        <f>C20+C21+C22+C23+C24+C25+C26+C27+C28</f>
        <v>897126.1300000001</v>
      </c>
      <c r="D19" s="3">
        <f>D20+D21+D22+D23+D24+D25+D26+D27+D28</f>
        <v>897126.1300000001</v>
      </c>
      <c r="E19" s="3">
        <f>E20+E21+E22+E23+E24+E25+E26+E27+E28</f>
        <v>182622.35</v>
      </c>
      <c r="F19" s="3">
        <f>F20+F21+F22+F23+F24+F25+F26+F27+F28</f>
        <v>1079748.48</v>
      </c>
    </row>
    <row r="20" spans="1:6" ht="15.75">
      <c r="A20" s="8" t="s">
        <v>84</v>
      </c>
      <c r="B20" s="77">
        <v>1011500</v>
      </c>
      <c r="C20" s="77">
        <v>161178.03</v>
      </c>
      <c r="D20" s="77">
        <v>161178.03</v>
      </c>
      <c r="E20" s="77">
        <v>53909</v>
      </c>
      <c r="F20" s="77">
        <f aca="true" t="shared" si="0" ref="F20:F28">C20+E20</f>
        <v>215087.03</v>
      </c>
    </row>
    <row r="21" spans="1:6" ht="15.75">
      <c r="A21" s="11" t="s">
        <v>85</v>
      </c>
      <c r="B21" s="77"/>
      <c r="C21" s="77">
        <v>90000</v>
      </c>
      <c r="D21" s="77">
        <v>90000</v>
      </c>
      <c r="E21" s="77">
        <v>30000</v>
      </c>
      <c r="F21" s="77">
        <f t="shared" si="0"/>
        <v>120000</v>
      </c>
    </row>
    <row r="22" spans="1:6" ht="15.75">
      <c r="A22" s="11" t="s">
        <v>81</v>
      </c>
      <c r="B22" s="77">
        <v>305500</v>
      </c>
      <c r="C22" s="77">
        <v>72859</v>
      </c>
      <c r="D22" s="77">
        <v>72859</v>
      </c>
      <c r="E22" s="77">
        <v>25341</v>
      </c>
      <c r="F22" s="77">
        <f t="shared" si="0"/>
        <v>98200</v>
      </c>
    </row>
    <row r="23" spans="1:6" ht="15.75">
      <c r="A23" s="94" t="s">
        <v>134</v>
      </c>
      <c r="B23" s="14">
        <v>1162200</v>
      </c>
      <c r="C23" s="14">
        <v>386091.22</v>
      </c>
      <c r="D23" s="14">
        <v>386091.22</v>
      </c>
      <c r="E23" s="14"/>
      <c r="F23" s="77">
        <f t="shared" si="0"/>
        <v>386091.22</v>
      </c>
    </row>
    <row r="24" spans="1:6" ht="15.75">
      <c r="A24" s="94" t="s">
        <v>130</v>
      </c>
      <c r="B24" s="1">
        <v>460500</v>
      </c>
      <c r="C24" s="1">
        <v>135193.82</v>
      </c>
      <c r="D24" s="1">
        <v>135193.82</v>
      </c>
      <c r="E24" s="1">
        <v>45363.81</v>
      </c>
      <c r="F24" s="77">
        <f t="shared" si="0"/>
        <v>180557.63</v>
      </c>
    </row>
    <row r="25" spans="1:6" ht="15.75">
      <c r="A25" s="94" t="s">
        <v>131</v>
      </c>
      <c r="B25" s="1">
        <v>86300</v>
      </c>
      <c r="C25" s="1">
        <v>25704.06</v>
      </c>
      <c r="D25" s="1">
        <v>25704.06</v>
      </c>
      <c r="E25" s="1">
        <v>6278.54</v>
      </c>
      <c r="F25" s="77">
        <f t="shared" si="0"/>
        <v>31982.600000000002</v>
      </c>
    </row>
    <row r="26" spans="1:6" ht="15.75">
      <c r="A26" s="8" t="s">
        <v>74</v>
      </c>
      <c r="B26" s="1">
        <v>28900</v>
      </c>
      <c r="C26" s="1">
        <v>2500</v>
      </c>
      <c r="D26" s="1">
        <v>2500</v>
      </c>
      <c r="E26" s="1">
        <v>5800</v>
      </c>
      <c r="F26" s="77">
        <f t="shared" si="0"/>
        <v>8300</v>
      </c>
    </row>
    <row r="27" spans="1:6" ht="15.75">
      <c r="A27" s="8" t="s">
        <v>75</v>
      </c>
      <c r="B27" s="1">
        <v>13000</v>
      </c>
      <c r="C27" s="1"/>
      <c r="D27" s="1"/>
      <c r="E27" s="1"/>
      <c r="F27" s="77">
        <f t="shared" si="0"/>
        <v>0</v>
      </c>
    </row>
    <row r="28" spans="1:6" ht="15.75">
      <c r="A28" s="8" t="s">
        <v>147</v>
      </c>
      <c r="B28" s="1">
        <v>66400</v>
      </c>
      <c r="C28" s="1">
        <v>23600</v>
      </c>
      <c r="D28" s="1">
        <v>23600</v>
      </c>
      <c r="E28" s="1">
        <v>15930</v>
      </c>
      <c r="F28" s="77">
        <f t="shared" si="0"/>
        <v>39530</v>
      </c>
    </row>
    <row r="29" spans="1:6" ht="49.5" customHeight="1">
      <c r="A29" s="12" t="s">
        <v>95</v>
      </c>
      <c r="B29" s="78">
        <f>B30+B31+B32+B33+B34+B35</f>
        <v>178400</v>
      </c>
      <c r="C29" s="78">
        <f>C30+C31+C32+C33+C34+C35</f>
        <v>32223.45</v>
      </c>
      <c r="D29" s="78">
        <f>D30+D31+D32+D33+D34+D35</f>
        <v>32223.45</v>
      </c>
      <c r="E29" s="78">
        <f>E30+E31+E32+E33+E34+E35</f>
        <v>15624</v>
      </c>
      <c r="F29" s="78">
        <f>F30+F31+F32+F33+F34+F35</f>
        <v>47847.45</v>
      </c>
    </row>
    <row r="30" spans="1:6" ht="15.75">
      <c r="A30" s="11" t="s">
        <v>82</v>
      </c>
      <c r="B30" s="77">
        <v>137000</v>
      </c>
      <c r="C30" s="77">
        <v>16444.45</v>
      </c>
      <c r="D30" s="77">
        <v>16444.45</v>
      </c>
      <c r="E30" s="77">
        <v>9000</v>
      </c>
      <c r="F30" s="77">
        <f aca="true" t="shared" si="1" ref="F30:F35">C30+E30</f>
        <v>25444.45</v>
      </c>
    </row>
    <row r="31" spans="1:6" ht="15.75">
      <c r="A31" s="8" t="s">
        <v>77</v>
      </c>
      <c r="B31" s="77"/>
      <c r="C31" s="77">
        <v>9000</v>
      </c>
      <c r="D31" s="77">
        <v>9000</v>
      </c>
      <c r="E31" s="77">
        <v>3000</v>
      </c>
      <c r="F31" s="77">
        <f t="shared" si="1"/>
        <v>12000</v>
      </c>
    </row>
    <row r="32" spans="1:6" ht="15.75">
      <c r="A32" s="11" t="s">
        <v>83</v>
      </c>
      <c r="B32" s="77">
        <v>41400</v>
      </c>
      <c r="C32" s="77">
        <v>6779</v>
      </c>
      <c r="D32" s="77">
        <v>6779</v>
      </c>
      <c r="E32" s="77">
        <v>3624</v>
      </c>
      <c r="F32" s="77">
        <f t="shared" si="1"/>
        <v>10403</v>
      </c>
    </row>
    <row r="33" spans="1:6" ht="15.75">
      <c r="A33" s="94" t="s">
        <v>129</v>
      </c>
      <c r="B33" s="77"/>
      <c r="C33" s="77"/>
      <c r="D33" s="77"/>
      <c r="E33" s="77"/>
      <c r="F33" s="77">
        <f t="shared" si="1"/>
        <v>0</v>
      </c>
    </row>
    <row r="34" spans="1:6" ht="15.75">
      <c r="A34" s="94" t="s">
        <v>130</v>
      </c>
      <c r="B34" s="77"/>
      <c r="C34" s="77"/>
      <c r="D34" s="77"/>
      <c r="E34" s="77"/>
      <c r="F34" s="77">
        <f t="shared" si="1"/>
        <v>0</v>
      </c>
    </row>
    <row r="35" spans="1:6" ht="15.75">
      <c r="A35" s="94" t="s">
        <v>131</v>
      </c>
      <c r="B35" s="77"/>
      <c r="C35" s="77"/>
      <c r="D35" s="77"/>
      <c r="E35" s="77"/>
      <c r="F35" s="77">
        <f t="shared" si="1"/>
        <v>0</v>
      </c>
    </row>
    <row r="36" spans="1:6" ht="31.5">
      <c r="A36" s="6" t="s">
        <v>87</v>
      </c>
      <c r="B36" s="3">
        <f>B37+B38</f>
        <v>256300</v>
      </c>
      <c r="C36" s="3">
        <f>C37+C38</f>
        <v>61184.46</v>
      </c>
      <c r="D36" s="3">
        <f>D37+D38</f>
        <v>61184.46</v>
      </c>
      <c r="E36" s="3">
        <f>E37+E38</f>
        <v>22800.96</v>
      </c>
      <c r="F36" s="3">
        <f>F37+F38</f>
        <v>83985.42</v>
      </c>
    </row>
    <row r="37" spans="1:6" ht="17.25" customHeight="1">
      <c r="A37" s="8" t="s">
        <v>5</v>
      </c>
      <c r="B37" s="1">
        <v>198400</v>
      </c>
      <c r="C37" s="1">
        <v>46992.65</v>
      </c>
      <c r="D37" s="1">
        <v>46992.65</v>
      </c>
      <c r="E37" s="1">
        <v>17512.26</v>
      </c>
      <c r="F37" s="1">
        <f>C37+E37</f>
        <v>64504.91</v>
      </c>
    </row>
    <row r="38" spans="1:6" ht="15" customHeight="1">
      <c r="A38" s="8" t="s">
        <v>6</v>
      </c>
      <c r="B38" s="1">
        <v>57900</v>
      </c>
      <c r="C38" s="1">
        <v>14191.81</v>
      </c>
      <c r="D38" s="1">
        <v>14191.81</v>
      </c>
      <c r="E38" s="1">
        <v>5288.7</v>
      </c>
      <c r="F38" s="1">
        <f>C38+E38</f>
        <v>19480.51</v>
      </c>
    </row>
    <row r="39" spans="1:6" ht="34.5" customHeight="1">
      <c r="A39" s="6" t="s">
        <v>88</v>
      </c>
      <c r="B39" s="3">
        <v>145500</v>
      </c>
      <c r="C39" s="15"/>
      <c r="D39" s="15"/>
      <c r="E39" s="15"/>
      <c r="F39" s="1">
        <f>C39+E39</f>
        <v>0</v>
      </c>
    </row>
    <row r="40" spans="1:6" ht="25.5" customHeight="1">
      <c r="A40" s="81" t="s">
        <v>96</v>
      </c>
      <c r="B40" s="3">
        <f>B41</f>
        <v>159500</v>
      </c>
      <c r="C40" s="3">
        <f>C41</f>
        <v>39900</v>
      </c>
      <c r="D40" s="3">
        <f>D41</f>
        <v>39900</v>
      </c>
      <c r="E40" s="3">
        <f>E41</f>
        <v>39900</v>
      </c>
      <c r="F40" s="3">
        <f>F41</f>
        <v>79800</v>
      </c>
    </row>
    <row r="41" spans="1:6" ht="51.75" customHeight="1">
      <c r="A41" s="82" t="s">
        <v>132</v>
      </c>
      <c r="B41" s="3">
        <f>SUM(B42:B42)</f>
        <v>159500</v>
      </c>
      <c r="C41" s="3">
        <f>SUM(C42:C42)</f>
        <v>39900</v>
      </c>
      <c r="D41" s="3">
        <f>SUM(D42:D42)</f>
        <v>39900</v>
      </c>
      <c r="E41" s="3">
        <f>SUM(E42:E42)</f>
        <v>39900</v>
      </c>
      <c r="F41" s="3">
        <f>SUM(F42:F42)</f>
        <v>79800</v>
      </c>
    </row>
    <row r="42" spans="1:6" ht="15.75" customHeight="1" thickBot="1">
      <c r="A42" s="83" t="s">
        <v>4</v>
      </c>
      <c r="B42" s="1">
        <v>159500</v>
      </c>
      <c r="C42" s="1">
        <v>39900</v>
      </c>
      <c r="D42" s="1">
        <v>39900</v>
      </c>
      <c r="E42" s="1">
        <v>39900</v>
      </c>
      <c r="F42" s="1">
        <f>C42+E42</f>
        <v>79800</v>
      </c>
    </row>
    <row r="43" spans="1:6" ht="30" customHeight="1">
      <c r="A43" s="16" t="s">
        <v>133</v>
      </c>
      <c r="B43" s="17">
        <f>SUM(B44:B61)+B71</f>
        <v>686000</v>
      </c>
      <c r="C43" s="17">
        <f>SUM(C44:C61)+C71</f>
        <v>61851.65</v>
      </c>
      <c r="D43" s="17">
        <f>SUM(D44:D61)+D71</f>
        <v>61851.65</v>
      </c>
      <c r="E43" s="17">
        <f>SUM(E44:E61)+E71</f>
        <v>16500</v>
      </c>
      <c r="F43" s="17">
        <f>SUM(F44:F61)+F71</f>
        <v>78351.65</v>
      </c>
    </row>
    <row r="44" spans="1:6" ht="30" customHeight="1">
      <c r="A44" s="86" t="s">
        <v>108</v>
      </c>
      <c r="B44" s="3"/>
      <c r="C44" s="3"/>
      <c r="D44" s="3"/>
      <c r="E44" s="3"/>
      <c r="F44" s="3"/>
    </row>
    <row r="45" spans="1:6" ht="47.25">
      <c r="A45" s="4" t="s">
        <v>122</v>
      </c>
      <c r="B45" s="3">
        <v>52800</v>
      </c>
      <c r="C45" s="3">
        <v>11800</v>
      </c>
      <c r="D45" s="3">
        <v>11800</v>
      </c>
      <c r="E45" s="3">
        <v>2500</v>
      </c>
      <c r="F45" s="3">
        <f>C45+E45</f>
        <v>14300</v>
      </c>
    </row>
    <row r="46" spans="1:6" ht="79.5" customHeight="1">
      <c r="A46" s="6" t="s">
        <v>97</v>
      </c>
      <c r="B46" s="1">
        <v>183200</v>
      </c>
      <c r="C46" s="1">
        <v>21727.65</v>
      </c>
      <c r="D46" s="1">
        <v>21727.65</v>
      </c>
      <c r="E46" s="1">
        <v>1300</v>
      </c>
      <c r="F46" s="3">
        <f>C46+E46</f>
        <v>23027.65</v>
      </c>
    </row>
    <row r="47" spans="1:6" ht="47.25">
      <c r="A47" s="6" t="s">
        <v>104</v>
      </c>
      <c r="B47" s="1">
        <v>23700</v>
      </c>
      <c r="C47" s="1">
        <v>3800</v>
      </c>
      <c r="D47" s="1">
        <v>3800</v>
      </c>
      <c r="E47" s="1">
        <v>5000</v>
      </c>
      <c r="F47" s="3">
        <f>C47+E47</f>
        <v>8800</v>
      </c>
    </row>
    <row r="48" spans="1:6" ht="18" customHeight="1">
      <c r="A48" s="7" t="s">
        <v>99</v>
      </c>
      <c r="B48" s="1"/>
      <c r="C48" s="1"/>
      <c r="D48" s="1"/>
      <c r="E48" s="1"/>
      <c r="F48" s="1"/>
    </row>
    <row r="49" spans="1:6" ht="18" customHeight="1">
      <c r="A49" s="7" t="s">
        <v>98</v>
      </c>
      <c r="B49" s="1"/>
      <c r="C49" s="1"/>
      <c r="D49" s="1"/>
      <c r="E49" s="1"/>
      <c r="F49" s="1"/>
    </row>
    <row r="50" spans="1:6" ht="32.25" customHeight="1">
      <c r="A50" s="85" t="s">
        <v>100</v>
      </c>
      <c r="B50" s="1">
        <v>45000</v>
      </c>
      <c r="C50" s="1"/>
      <c r="D50" s="1"/>
      <c r="E50" s="1"/>
      <c r="F50" s="1">
        <f aca="true" t="shared" si="2" ref="F50:F60">C50+E50</f>
        <v>0</v>
      </c>
    </row>
    <row r="51" spans="1:6" ht="34.5" customHeight="1">
      <c r="A51" s="85" t="s">
        <v>101</v>
      </c>
      <c r="B51" s="1">
        <v>200000</v>
      </c>
      <c r="C51" s="1"/>
      <c r="D51" s="1"/>
      <c r="E51" s="1"/>
      <c r="F51" s="1">
        <f t="shared" si="2"/>
        <v>0</v>
      </c>
    </row>
    <row r="52" spans="1:6" ht="25.5" customHeight="1">
      <c r="A52" s="85" t="s">
        <v>101</v>
      </c>
      <c r="B52" s="1"/>
      <c r="C52" s="1"/>
      <c r="D52" s="1"/>
      <c r="E52" s="1"/>
      <c r="F52" s="1">
        <f t="shared" si="2"/>
        <v>0</v>
      </c>
    </row>
    <row r="53" spans="1:6" ht="33.75" customHeight="1">
      <c r="A53" s="85" t="s">
        <v>102</v>
      </c>
      <c r="B53" s="1">
        <v>18500</v>
      </c>
      <c r="C53" s="1">
        <v>3800</v>
      </c>
      <c r="D53" s="1">
        <v>3800</v>
      </c>
      <c r="E53" s="1"/>
      <c r="F53" s="1">
        <f t="shared" si="2"/>
        <v>3800</v>
      </c>
    </row>
    <row r="54" spans="1:6" ht="33.75" customHeight="1">
      <c r="A54" s="85" t="s">
        <v>103</v>
      </c>
      <c r="B54" s="1">
        <v>61600</v>
      </c>
      <c r="C54" s="1">
        <v>20724</v>
      </c>
      <c r="D54" s="1">
        <v>20724</v>
      </c>
      <c r="E54" s="1">
        <v>5200</v>
      </c>
      <c r="F54" s="1">
        <f t="shared" si="2"/>
        <v>25924</v>
      </c>
    </row>
    <row r="55" spans="1:6" ht="52.5" customHeight="1">
      <c r="A55" s="85" t="s">
        <v>105</v>
      </c>
      <c r="B55" s="1">
        <v>5000</v>
      </c>
      <c r="C55" s="1"/>
      <c r="D55" s="1"/>
      <c r="E55" s="1">
        <v>2400</v>
      </c>
      <c r="F55" s="1">
        <f t="shared" si="2"/>
        <v>2400</v>
      </c>
    </row>
    <row r="56" spans="1:6" ht="47.25" customHeight="1">
      <c r="A56" s="85" t="s">
        <v>106</v>
      </c>
      <c r="B56" s="1">
        <v>100</v>
      </c>
      <c r="C56" s="1"/>
      <c r="D56" s="1"/>
      <c r="E56" s="1">
        <v>100</v>
      </c>
      <c r="F56" s="1">
        <f t="shared" si="2"/>
        <v>100</v>
      </c>
    </row>
    <row r="57" spans="1:6" ht="47.25">
      <c r="A57" s="85" t="s">
        <v>107</v>
      </c>
      <c r="B57" s="1"/>
      <c r="C57" s="1"/>
      <c r="D57" s="1"/>
      <c r="E57" s="1"/>
      <c r="F57" s="1">
        <f t="shared" si="2"/>
        <v>0</v>
      </c>
    </row>
    <row r="58" spans="1:6" ht="15.75">
      <c r="A58" s="85" t="s">
        <v>174</v>
      </c>
      <c r="B58" s="1">
        <v>26100</v>
      </c>
      <c r="C58" s="1"/>
      <c r="D58" s="1"/>
      <c r="E58" s="1"/>
      <c r="F58" s="1">
        <f t="shared" si="2"/>
        <v>0</v>
      </c>
    </row>
    <row r="59" spans="1:6" ht="22.5" customHeight="1">
      <c r="A59" s="6" t="s">
        <v>109</v>
      </c>
      <c r="B59" s="1"/>
      <c r="C59" s="1"/>
      <c r="D59" s="1"/>
      <c r="E59" s="1"/>
      <c r="F59" s="1">
        <f t="shared" si="2"/>
        <v>0</v>
      </c>
    </row>
    <row r="60" spans="1:6" ht="22.5" customHeight="1">
      <c r="A60" s="6" t="s">
        <v>110</v>
      </c>
      <c r="B60" s="1"/>
      <c r="C60" s="1"/>
      <c r="D60" s="1"/>
      <c r="E60" s="1"/>
      <c r="F60" s="1">
        <f t="shared" si="2"/>
        <v>0</v>
      </c>
    </row>
    <row r="61" spans="1:6" ht="51.75" customHeight="1">
      <c r="A61" s="6" t="s">
        <v>111</v>
      </c>
      <c r="B61" s="3">
        <f>SUM(B62:B70)</f>
        <v>70000</v>
      </c>
      <c r="C61" s="3">
        <f>SUM(C62:C70)</f>
        <v>0</v>
      </c>
      <c r="D61" s="3">
        <f>SUM(D62:D70)</f>
        <v>0</v>
      </c>
      <c r="E61" s="3">
        <f>SUM(E62:E70)</f>
        <v>0</v>
      </c>
      <c r="F61" s="3">
        <f>SUM(F62:F70)</f>
        <v>0</v>
      </c>
    </row>
    <row r="62" spans="1:6" ht="38.25">
      <c r="A62" s="87" t="s">
        <v>112</v>
      </c>
      <c r="B62" s="3"/>
      <c r="C62" s="3"/>
      <c r="D62" s="3"/>
      <c r="E62" s="3"/>
      <c r="F62" s="3"/>
    </row>
    <row r="63" spans="1:6" ht="25.5">
      <c r="A63" s="87" t="s">
        <v>113</v>
      </c>
      <c r="B63" s="3"/>
      <c r="C63" s="3"/>
      <c r="D63" s="3"/>
      <c r="E63" s="3"/>
      <c r="F63" s="3"/>
    </row>
    <row r="64" spans="1:6" ht="25.5">
      <c r="A64" s="87" t="s">
        <v>114</v>
      </c>
      <c r="B64" s="3"/>
      <c r="C64" s="3"/>
      <c r="D64" s="3"/>
      <c r="E64" s="3"/>
      <c r="F64" s="3"/>
    </row>
    <row r="65" spans="1:6" ht="83.25" customHeight="1">
      <c r="A65" s="95" t="s">
        <v>143</v>
      </c>
      <c r="B65" s="3"/>
      <c r="C65" s="3"/>
      <c r="D65" s="3"/>
      <c r="E65" s="3"/>
      <c r="F65" s="3"/>
    </row>
    <row r="66" spans="1:6" ht="25.5">
      <c r="A66" s="87" t="s">
        <v>116</v>
      </c>
      <c r="B66" s="3"/>
      <c r="C66" s="3"/>
      <c r="D66" s="3"/>
      <c r="E66" s="3"/>
      <c r="F66" s="3"/>
    </row>
    <row r="67" spans="1:6" ht="25.5">
      <c r="A67" s="87" t="s">
        <v>117</v>
      </c>
      <c r="B67" s="3">
        <v>70000</v>
      </c>
      <c r="C67" s="3"/>
      <c r="D67" s="3"/>
      <c r="E67" s="3"/>
      <c r="F67" s="3">
        <f>C67+E67</f>
        <v>0</v>
      </c>
    </row>
    <row r="68" spans="1:6" ht="27" customHeight="1">
      <c r="A68" s="88" t="s">
        <v>118</v>
      </c>
      <c r="B68" s="3"/>
      <c r="C68" s="3"/>
      <c r="D68" s="3"/>
      <c r="E68" s="3"/>
      <c r="F68" s="3"/>
    </row>
    <row r="69" spans="1:6" ht="25.5">
      <c r="A69" s="88" t="s">
        <v>119</v>
      </c>
      <c r="B69" s="3"/>
      <c r="C69" s="3"/>
      <c r="D69" s="3"/>
      <c r="E69" s="3"/>
      <c r="F69" s="3"/>
    </row>
    <row r="70" spans="1:6" ht="25.5">
      <c r="A70" s="87" t="s">
        <v>120</v>
      </c>
      <c r="B70" s="3"/>
      <c r="C70" s="3"/>
      <c r="D70" s="3"/>
      <c r="E70" s="3"/>
      <c r="F70" s="3"/>
    </row>
    <row r="71" spans="1:6" ht="28.5" customHeight="1" thickBot="1">
      <c r="A71" s="89" t="s">
        <v>121</v>
      </c>
      <c r="B71" s="48"/>
      <c r="C71" s="48"/>
      <c r="D71" s="48"/>
      <c r="E71" s="48"/>
      <c r="F71" s="48"/>
    </row>
    <row r="72" spans="1:6" ht="28.5" customHeight="1">
      <c r="A72" s="92" t="s">
        <v>123</v>
      </c>
      <c r="B72" s="93">
        <f>B73</f>
        <v>0</v>
      </c>
      <c r="C72" s="93">
        <f>C73</f>
        <v>0</v>
      </c>
      <c r="D72" s="93">
        <f>D73</f>
        <v>0</v>
      </c>
      <c r="E72" s="93">
        <f>E73</f>
        <v>0</v>
      </c>
      <c r="F72" s="93">
        <f>F73</f>
        <v>0</v>
      </c>
    </row>
    <row r="73" spans="1:6" ht="51.75" customHeight="1" thickBot="1">
      <c r="A73" s="91" t="s">
        <v>124</v>
      </c>
      <c r="B73" s="90"/>
      <c r="C73" s="90"/>
      <c r="D73" s="90"/>
      <c r="E73" s="90"/>
      <c r="F73" s="90"/>
    </row>
    <row r="74" spans="1:6" ht="16.5" thickBot="1">
      <c r="A74" s="18" t="s">
        <v>3</v>
      </c>
      <c r="B74" s="19">
        <f>B72+B43+B9</f>
        <v>15752900</v>
      </c>
      <c r="C74" s="19">
        <f>C72+C43+C9</f>
        <v>3874149.69</v>
      </c>
      <c r="D74" s="19">
        <f>D72+D43+D9</f>
        <v>3874149.69</v>
      </c>
      <c r="E74" s="19">
        <f>E72+E43+E9</f>
        <v>1353701.31</v>
      </c>
      <c r="F74" s="19">
        <f>F72+F43+F9</f>
        <v>5227851.000000001</v>
      </c>
    </row>
    <row r="75" spans="1:6" ht="15.75">
      <c r="A75" s="20"/>
      <c r="B75" s="21"/>
      <c r="C75" s="21"/>
      <c r="D75" s="21"/>
      <c r="E75" s="21"/>
      <c r="F75" s="21"/>
    </row>
    <row r="76" spans="1:6" ht="15.75">
      <c r="A76" s="20"/>
      <c r="B76" s="22"/>
      <c r="C76" s="22"/>
      <c r="D76" s="22"/>
      <c r="E76" s="22"/>
      <c r="F76" s="22"/>
    </row>
    <row r="77" spans="1:6" ht="16.5" customHeight="1" thickBot="1">
      <c r="A77" s="123" t="s">
        <v>125</v>
      </c>
      <c r="B77" s="123"/>
      <c r="C77" s="123"/>
      <c r="D77" s="123"/>
      <c r="E77" s="123"/>
      <c r="F77" s="23"/>
    </row>
    <row r="78" spans="1:6" ht="16.5" thickBot="1">
      <c r="A78" s="113" t="s">
        <v>11</v>
      </c>
      <c r="B78" s="113" t="s">
        <v>51</v>
      </c>
      <c r="C78" s="115" t="s">
        <v>53</v>
      </c>
      <c r="D78" s="116"/>
      <c r="E78" s="117"/>
      <c r="F78" s="23"/>
    </row>
    <row r="79" spans="1:6" ht="48" thickBot="1">
      <c r="A79" s="114"/>
      <c r="B79" s="114"/>
      <c r="C79" s="26" t="s">
        <v>12</v>
      </c>
      <c r="D79" s="26" t="s">
        <v>13</v>
      </c>
      <c r="E79" s="26" t="s">
        <v>14</v>
      </c>
      <c r="F79" s="23"/>
    </row>
    <row r="80" spans="1:6" ht="15.75">
      <c r="A80" s="27" t="s">
        <v>15</v>
      </c>
      <c r="B80" s="27"/>
      <c r="C80" s="28">
        <f>SUM(C81:C84)</f>
        <v>37544.49</v>
      </c>
      <c r="D80" s="28">
        <f>SUM(D81:D84)</f>
        <v>770472.79</v>
      </c>
      <c r="E80" s="28">
        <f>SUM(E81:E84)</f>
        <v>770472.79</v>
      </c>
      <c r="F80" s="23"/>
    </row>
    <row r="81" spans="1:6" ht="18" customHeight="1">
      <c r="A81" s="29" t="s">
        <v>16</v>
      </c>
      <c r="B81" s="29" t="s">
        <v>52</v>
      </c>
      <c r="C81" s="96">
        <v>16405</v>
      </c>
      <c r="D81" s="96">
        <v>49221.37</v>
      </c>
      <c r="E81" s="96">
        <v>49221.37</v>
      </c>
      <c r="F81" s="23"/>
    </row>
    <row r="82" spans="1:6" ht="15.75">
      <c r="A82" s="31" t="s">
        <v>65</v>
      </c>
      <c r="B82" s="31" t="s">
        <v>52</v>
      </c>
      <c r="C82" s="97"/>
      <c r="D82" s="97"/>
      <c r="E82" s="97"/>
      <c r="F82" s="23"/>
    </row>
    <row r="83" spans="1:6" ht="15.75">
      <c r="A83" s="33" t="s">
        <v>17</v>
      </c>
      <c r="B83" s="33" t="s">
        <v>52</v>
      </c>
      <c r="C83" s="34">
        <v>9056</v>
      </c>
      <c r="D83" s="34">
        <v>701114.56</v>
      </c>
      <c r="E83" s="34">
        <v>701114.56</v>
      </c>
      <c r="F83" s="23"/>
    </row>
    <row r="84" spans="1:6" ht="16.5" thickBot="1">
      <c r="A84" s="25" t="s">
        <v>18</v>
      </c>
      <c r="B84" s="25" t="s">
        <v>52</v>
      </c>
      <c r="C84" s="99">
        <v>12083.49</v>
      </c>
      <c r="D84" s="99">
        <v>20136.86</v>
      </c>
      <c r="E84" s="99">
        <v>20136.86</v>
      </c>
      <c r="F84" s="23"/>
    </row>
    <row r="85" spans="1:6" ht="16.5" thickBot="1">
      <c r="A85" s="36"/>
      <c r="B85" s="23"/>
      <c r="C85" s="23"/>
      <c r="D85" s="23"/>
      <c r="E85" s="23"/>
      <c r="F85" s="23"/>
    </row>
    <row r="86" spans="1:6" ht="16.5" thickBot="1">
      <c r="A86" s="113" t="s">
        <v>11</v>
      </c>
      <c r="B86" s="113" t="s">
        <v>51</v>
      </c>
      <c r="C86" s="115" t="s">
        <v>54</v>
      </c>
      <c r="D86" s="116"/>
      <c r="E86" s="117"/>
      <c r="F86" s="23"/>
    </row>
    <row r="87" spans="1:6" ht="48" thickBot="1">
      <c r="A87" s="114"/>
      <c r="B87" s="114"/>
      <c r="C87" s="26" t="s">
        <v>12</v>
      </c>
      <c r="D87" s="26" t="s">
        <v>13</v>
      </c>
      <c r="E87" s="26" t="s">
        <v>14</v>
      </c>
      <c r="F87" s="23"/>
    </row>
    <row r="88" spans="1:6" ht="15.75">
      <c r="A88" s="37" t="s">
        <v>15</v>
      </c>
      <c r="B88" s="38"/>
      <c r="C88" s="28">
        <f>SUM(C89:C96)</f>
        <v>349968.3</v>
      </c>
      <c r="D88" s="28">
        <f>SUM(D89:D96)</f>
        <v>560442.87</v>
      </c>
      <c r="E88" s="28">
        <f>SUM(E89:E96)</f>
        <v>560442.87</v>
      </c>
      <c r="F88" s="23"/>
    </row>
    <row r="89" spans="1:6" ht="15.75">
      <c r="A89" s="33" t="s">
        <v>144</v>
      </c>
      <c r="B89" s="33" t="s">
        <v>52</v>
      </c>
      <c r="C89" s="33"/>
      <c r="D89" s="33">
        <v>100</v>
      </c>
      <c r="E89" s="33">
        <v>100</v>
      </c>
      <c r="F89" s="23"/>
    </row>
    <row r="90" spans="1:6" ht="15.75">
      <c r="A90" s="29" t="s">
        <v>20</v>
      </c>
      <c r="B90" s="29" t="s">
        <v>52</v>
      </c>
      <c r="C90" s="29">
        <v>5655.19</v>
      </c>
      <c r="D90" s="29">
        <v>5655.19</v>
      </c>
      <c r="E90" s="29">
        <v>5655.19</v>
      </c>
      <c r="F90" s="23"/>
    </row>
    <row r="91" spans="1:6" ht="15.75">
      <c r="A91" s="29" t="s">
        <v>21</v>
      </c>
      <c r="B91" s="29" t="s">
        <v>52</v>
      </c>
      <c r="C91" s="29"/>
      <c r="D91" s="29"/>
      <c r="E91" s="29"/>
      <c r="F91" s="23"/>
    </row>
    <row r="92" spans="1:6" ht="15.75">
      <c r="A92" s="29" t="s">
        <v>22</v>
      </c>
      <c r="B92" s="29" t="s">
        <v>52</v>
      </c>
      <c r="C92" s="29">
        <v>10576.66</v>
      </c>
      <c r="D92" s="29">
        <v>10576.66</v>
      </c>
      <c r="E92" s="29">
        <v>10576.66</v>
      </c>
      <c r="F92" s="23"/>
    </row>
    <row r="93" spans="1:6" ht="15.75">
      <c r="A93" s="29" t="s">
        <v>23</v>
      </c>
      <c r="B93" s="29" t="s">
        <v>52</v>
      </c>
      <c r="C93" s="29">
        <v>70140.68</v>
      </c>
      <c r="D93" s="29">
        <v>78287.05</v>
      </c>
      <c r="E93" s="29">
        <v>78287.05</v>
      </c>
      <c r="F93" s="23"/>
    </row>
    <row r="94" spans="1:6" ht="15.75">
      <c r="A94" s="29" t="s">
        <v>145</v>
      </c>
      <c r="B94" s="29" t="s">
        <v>52</v>
      </c>
      <c r="C94" s="29">
        <v>4194.94</v>
      </c>
      <c r="D94" s="29">
        <v>14361.16</v>
      </c>
      <c r="E94" s="29">
        <v>14361.16</v>
      </c>
      <c r="F94" s="23"/>
    </row>
    <row r="95" spans="1:6" ht="16.5" thickBot="1">
      <c r="A95" s="33" t="s">
        <v>59</v>
      </c>
      <c r="B95" s="25" t="s">
        <v>52</v>
      </c>
      <c r="C95" s="25">
        <v>255588.51</v>
      </c>
      <c r="D95" s="25">
        <v>447302.49</v>
      </c>
      <c r="E95" s="25">
        <v>447302.49</v>
      </c>
      <c r="F95" s="23"/>
    </row>
    <row r="96" spans="1:6" ht="16.5" thickBot="1">
      <c r="A96" s="98" t="s">
        <v>146</v>
      </c>
      <c r="B96" s="25" t="s">
        <v>52</v>
      </c>
      <c r="C96" s="25">
        <v>3812.32</v>
      </c>
      <c r="D96" s="25">
        <v>4160.32</v>
      </c>
      <c r="E96" s="25">
        <v>4160.32</v>
      </c>
      <c r="F96" s="23"/>
    </row>
    <row r="97" spans="1:6" ht="15.75">
      <c r="A97" s="36"/>
      <c r="B97" s="23"/>
      <c r="C97" s="23"/>
      <c r="D97" s="23"/>
      <c r="E97" s="23"/>
      <c r="F97" s="23"/>
    </row>
    <row r="98" spans="1:6" ht="16.5" thickBot="1">
      <c r="A98" s="39" t="s">
        <v>126</v>
      </c>
      <c r="B98" s="23"/>
      <c r="C98" s="23"/>
      <c r="D98" s="23"/>
      <c r="E98" s="23"/>
      <c r="F98" s="23"/>
    </row>
    <row r="99" spans="1:6" ht="30" customHeight="1" thickBot="1">
      <c r="A99" s="109" t="s">
        <v>24</v>
      </c>
      <c r="B99" s="115" t="s">
        <v>25</v>
      </c>
      <c r="C99" s="117"/>
      <c r="D99" s="115" t="s">
        <v>26</v>
      </c>
      <c r="E99" s="117"/>
      <c r="F99" s="109" t="s">
        <v>27</v>
      </c>
    </row>
    <row r="100" spans="1:6" ht="21" customHeight="1" thickBot="1">
      <c r="A100" s="110"/>
      <c r="B100" s="40" t="s">
        <v>28</v>
      </c>
      <c r="C100" s="40" t="s">
        <v>29</v>
      </c>
      <c r="D100" s="40" t="s">
        <v>28</v>
      </c>
      <c r="E100" s="40" t="s">
        <v>29</v>
      </c>
      <c r="F100" s="110"/>
    </row>
    <row r="101" spans="1:6" ht="24" customHeight="1">
      <c r="A101" s="41" t="s">
        <v>63</v>
      </c>
      <c r="B101" s="28">
        <f>B102+B103+B104+B105+B106+B107+B108+B109+B110</f>
        <v>1321271.31</v>
      </c>
      <c r="C101" s="28">
        <f>C102+C103+C104+C105+C106+C107+C108+C109+C110</f>
        <v>0</v>
      </c>
      <c r="D101" s="28">
        <f>D102+D103+D104+D105+D106+D107+D108+D109+D110</f>
        <v>1321271.31</v>
      </c>
      <c r="E101" s="28">
        <f>E102+E103+E104+E105+E106+E107+E108+E109+E110</f>
        <v>0</v>
      </c>
      <c r="F101" s="42"/>
    </row>
    <row r="102" spans="1:6" ht="15.75">
      <c r="A102" s="43" t="s">
        <v>30</v>
      </c>
      <c r="B102" s="77">
        <f>E13+E14+E20+E21+E31+E30+E37</f>
        <v>943243.26</v>
      </c>
      <c r="C102" s="44"/>
      <c r="D102" s="1">
        <f aca="true" t="shared" si="3" ref="D102:D111">B102</f>
        <v>943243.26</v>
      </c>
      <c r="E102" s="44"/>
      <c r="F102" s="45"/>
    </row>
    <row r="103" spans="1:6" ht="15.75">
      <c r="A103" s="43" t="s">
        <v>31</v>
      </c>
      <c r="B103" s="77">
        <f>E15+E22+E32+E38</f>
        <v>273785.7</v>
      </c>
      <c r="C103" s="44"/>
      <c r="D103" s="1">
        <f t="shared" si="3"/>
        <v>273785.7</v>
      </c>
      <c r="E103" s="44"/>
      <c r="F103" s="45"/>
    </row>
    <row r="104" spans="1:6" ht="15.75">
      <c r="A104" s="43" t="s">
        <v>7</v>
      </c>
      <c r="B104" s="46">
        <f>E17+E18</f>
        <v>6900</v>
      </c>
      <c r="C104" s="44"/>
      <c r="D104" s="1">
        <f t="shared" si="3"/>
        <v>6900</v>
      </c>
      <c r="E104" s="44"/>
      <c r="F104" s="45"/>
    </row>
    <row r="105" spans="1:6" ht="15.75">
      <c r="A105" s="43" t="s">
        <v>32</v>
      </c>
      <c r="B105" s="46">
        <f>E23</f>
        <v>0</v>
      </c>
      <c r="C105" s="44"/>
      <c r="D105" s="1">
        <f t="shared" si="3"/>
        <v>0</v>
      </c>
      <c r="E105" s="44"/>
      <c r="F105" s="45"/>
    </row>
    <row r="106" spans="1:6" ht="15.75">
      <c r="A106" s="43" t="s">
        <v>33</v>
      </c>
      <c r="B106" s="46">
        <f>E24</f>
        <v>45363.81</v>
      </c>
      <c r="C106" s="44"/>
      <c r="D106" s="1">
        <f t="shared" si="3"/>
        <v>45363.81</v>
      </c>
      <c r="E106" s="44"/>
      <c r="F106" s="45"/>
    </row>
    <row r="107" spans="1:6" ht="15.75">
      <c r="A107" s="43" t="s">
        <v>34</v>
      </c>
      <c r="B107" s="1">
        <f>E25</f>
        <v>6278.54</v>
      </c>
      <c r="C107" s="44"/>
      <c r="D107" s="1">
        <f t="shared" si="3"/>
        <v>6278.54</v>
      </c>
      <c r="E107" s="44"/>
      <c r="F107" s="45"/>
    </row>
    <row r="108" spans="1:6" ht="15.75">
      <c r="A108" s="43" t="s">
        <v>35</v>
      </c>
      <c r="B108" s="1">
        <f>E26</f>
        <v>5800</v>
      </c>
      <c r="C108" s="44"/>
      <c r="D108" s="1">
        <f t="shared" si="3"/>
        <v>5800</v>
      </c>
      <c r="E108" s="5"/>
      <c r="F108" s="45"/>
    </row>
    <row r="109" spans="1:6" ht="15.75">
      <c r="A109" s="47" t="s">
        <v>67</v>
      </c>
      <c r="B109" s="48"/>
      <c r="C109" s="49"/>
      <c r="D109" s="1">
        <f t="shared" si="3"/>
        <v>0</v>
      </c>
      <c r="E109" s="50">
        <f>C109</f>
        <v>0</v>
      </c>
      <c r="F109" s="51"/>
    </row>
    <row r="110" spans="1:6" ht="15.75">
      <c r="A110" s="47" t="s">
        <v>68</v>
      </c>
      <c r="B110" s="48">
        <f>E42</f>
        <v>39900</v>
      </c>
      <c r="C110" s="49"/>
      <c r="D110" s="1">
        <f t="shared" si="3"/>
        <v>39900</v>
      </c>
      <c r="E110" s="50"/>
      <c r="F110" s="51"/>
    </row>
    <row r="111" spans="1:6" ht="21.75" customHeight="1" thickBot="1">
      <c r="A111" s="52" t="s">
        <v>70</v>
      </c>
      <c r="B111" s="53">
        <f>E44+E45+E46+E47+E48+E49+E50+E51+E52+E53+E54+E55+E56+E57+E58+E59+E60+E62+E63+E64+E65+E66+E67+E68+E69+E70+E71+E73</f>
        <v>16500</v>
      </c>
      <c r="C111" s="54"/>
      <c r="D111" s="53">
        <f t="shared" si="3"/>
        <v>16500</v>
      </c>
      <c r="E111" s="54"/>
      <c r="F111" s="55"/>
    </row>
    <row r="112" spans="1:6" ht="15.75">
      <c r="A112" s="36"/>
      <c r="B112" s="23"/>
      <c r="C112" s="23"/>
      <c r="D112" s="23"/>
      <c r="E112" s="23"/>
      <c r="F112" s="23"/>
    </row>
    <row r="113" spans="1:6" ht="15.75">
      <c r="A113" s="56" t="s">
        <v>127</v>
      </c>
      <c r="B113" s="56"/>
      <c r="C113" s="56"/>
      <c r="D113" s="23"/>
      <c r="E113" s="23"/>
      <c r="F113" s="23"/>
    </row>
    <row r="114" spans="1:6" ht="15.75">
      <c r="A114" s="57" t="s">
        <v>150</v>
      </c>
      <c r="B114" s="23"/>
      <c r="C114" s="23"/>
      <c r="D114" s="23"/>
      <c r="E114" s="23"/>
      <c r="F114" s="23"/>
    </row>
    <row r="115" spans="1:6" ht="16.5" thickBot="1">
      <c r="A115" s="57" t="s">
        <v>36</v>
      </c>
      <c r="B115" s="23"/>
      <c r="C115" s="23"/>
      <c r="D115" s="23"/>
      <c r="E115" s="23"/>
      <c r="F115" s="23"/>
    </row>
    <row r="116" spans="1:6" ht="48" thickBot="1">
      <c r="A116" s="58" t="s">
        <v>24</v>
      </c>
      <c r="B116" s="59" t="s">
        <v>56</v>
      </c>
      <c r="C116" s="24" t="s">
        <v>57</v>
      </c>
      <c r="D116" s="23"/>
      <c r="E116" s="23"/>
      <c r="F116" s="23"/>
    </row>
    <row r="117" spans="1:6" s="63" customFormat="1" ht="15.75" customHeight="1" thickBot="1">
      <c r="A117" s="60" t="s">
        <v>37</v>
      </c>
      <c r="B117" s="61">
        <f>SUM(B118:B121)</f>
        <v>211638.67</v>
      </c>
      <c r="C117" s="61"/>
      <c r="D117" s="62"/>
      <c r="E117" s="62"/>
      <c r="F117" s="62"/>
    </row>
    <row r="118" spans="1:6" ht="16.5" thickBot="1">
      <c r="A118" s="25" t="s">
        <v>38</v>
      </c>
      <c r="B118" s="26"/>
      <c r="C118" s="26"/>
      <c r="D118" s="23"/>
      <c r="E118" s="23"/>
      <c r="F118" s="23"/>
    </row>
    <row r="119" spans="1:6" ht="16.5" thickBot="1">
      <c r="A119" s="25" t="s">
        <v>39</v>
      </c>
      <c r="B119" s="26">
        <v>211638.67</v>
      </c>
      <c r="C119" s="26"/>
      <c r="D119" s="23"/>
      <c r="E119" s="23"/>
      <c r="F119" s="23"/>
    </row>
    <row r="120" spans="1:6" ht="16.5" thickBot="1">
      <c r="A120" s="64" t="s">
        <v>64</v>
      </c>
      <c r="B120" s="26"/>
      <c r="C120" s="26"/>
      <c r="D120" s="23"/>
      <c r="E120" s="23"/>
      <c r="F120" s="23"/>
    </row>
    <row r="121" spans="1:6" ht="16.5" thickBot="1">
      <c r="A121" s="64" t="s">
        <v>66</v>
      </c>
      <c r="B121" s="26"/>
      <c r="C121" s="26"/>
      <c r="D121" s="23"/>
      <c r="E121" s="23"/>
      <c r="F121" s="23"/>
    </row>
    <row r="122" spans="1:6" s="63" customFormat="1" ht="16.5" thickBot="1">
      <c r="A122" s="60" t="s">
        <v>40</v>
      </c>
      <c r="B122" s="61">
        <f>SUM(B123:B127)</f>
        <v>0</v>
      </c>
      <c r="C122" s="61"/>
      <c r="D122" s="62"/>
      <c r="E122" s="62"/>
      <c r="F122" s="62"/>
    </row>
    <row r="123" spans="1:6" ht="16.5" thickBot="1">
      <c r="A123" s="25" t="s">
        <v>41</v>
      </c>
      <c r="B123" s="26"/>
      <c r="C123" s="26"/>
      <c r="D123" s="23"/>
      <c r="E123" s="23"/>
      <c r="F123" s="23"/>
    </row>
    <row r="124" spans="1:6" ht="16.5" thickBot="1">
      <c r="A124" s="25" t="s">
        <v>42</v>
      </c>
      <c r="B124" s="26"/>
      <c r="C124" s="26"/>
      <c r="D124" s="23"/>
      <c r="E124" s="23"/>
      <c r="F124" s="23"/>
    </row>
    <row r="125" spans="1:6" ht="16.5" thickBot="1">
      <c r="A125" s="25" t="s">
        <v>43</v>
      </c>
      <c r="B125" s="26"/>
      <c r="C125" s="26"/>
      <c r="D125" s="23"/>
      <c r="E125" s="23"/>
      <c r="F125" s="23"/>
    </row>
    <row r="126" spans="1:6" ht="16.5" thickBot="1">
      <c r="A126" s="64" t="s">
        <v>69</v>
      </c>
      <c r="B126" s="26"/>
      <c r="C126" s="26"/>
      <c r="D126" s="23"/>
      <c r="E126" s="23"/>
      <c r="F126" s="23"/>
    </row>
    <row r="127" spans="1:6" ht="16.5" thickBot="1">
      <c r="A127" s="64" t="s">
        <v>60</v>
      </c>
      <c r="B127" s="26"/>
      <c r="C127" s="26"/>
      <c r="D127" s="23"/>
      <c r="E127" s="23"/>
      <c r="F127" s="23"/>
    </row>
    <row r="128" spans="1:6" s="63" customFormat="1" ht="18" customHeight="1" thickBot="1">
      <c r="A128" s="60" t="s">
        <v>44</v>
      </c>
      <c r="B128" s="61">
        <v>0</v>
      </c>
      <c r="C128" s="65"/>
      <c r="D128" s="62"/>
      <c r="E128" s="62"/>
      <c r="F128" s="62"/>
    </row>
    <row r="129" spans="1:6" s="63" customFormat="1" ht="16.5" thickBot="1">
      <c r="A129" s="60" t="s">
        <v>45</v>
      </c>
      <c r="B129" s="61">
        <v>0</v>
      </c>
      <c r="C129" s="61">
        <v>0</v>
      </c>
      <c r="D129" s="62"/>
      <c r="E129" s="62"/>
      <c r="F129" s="62"/>
    </row>
    <row r="130" spans="1:6" s="63" customFormat="1" ht="15.75">
      <c r="A130" s="66"/>
      <c r="B130" s="66"/>
      <c r="C130" s="66"/>
      <c r="D130" s="62"/>
      <c r="E130" s="62"/>
      <c r="F130" s="62"/>
    </row>
    <row r="131" spans="1:6" ht="15.75">
      <c r="A131" s="119" t="s">
        <v>128</v>
      </c>
      <c r="B131" s="119"/>
      <c r="C131" s="119"/>
      <c r="D131" s="23"/>
      <c r="E131" s="23"/>
      <c r="F131" s="23"/>
    </row>
    <row r="132" spans="1:6" ht="16.5" thickBot="1">
      <c r="A132" s="36" t="s">
        <v>58</v>
      </c>
      <c r="B132" s="23"/>
      <c r="C132" s="23"/>
      <c r="D132" s="23"/>
      <c r="E132" s="23"/>
      <c r="F132" s="23"/>
    </row>
    <row r="133" spans="1:6" ht="16.5" thickBot="1">
      <c r="A133" s="113" t="s">
        <v>11</v>
      </c>
      <c r="B133" s="113" t="s">
        <v>55</v>
      </c>
      <c r="C133" s="115" t="s">
        <v>46</v>
      </c>
      <c r="D133" s="116"/>
      <c r="E133" s="117"/>
      <c r="F133" s="23"/>
    </row>
    <row r="134" spans="1:6" ht="46.5" customHeight="1" thickBot="1">
      <c r="A134" s="114"/>
      <c r="B134" s="114"/>
      <c r="C134" s="26" t="s">
        <v>12</v>
      </c>
      <c r="D134" s="26" t="s">
        <v>13</v>
      </c>
      <c r="E134" s="26" t="s">
        <v>14</v>
      </c>
      <c r="F134" s="23"/>
    </row>
    <row r="135" spans="1:6" ht="15.75">
      <c r="A135" s="37" t="s">
        <v>15</v>
      </c>
      <c r="B135" s="67"/>
      <c r="C135" s="38">
        <f>SUM(C136:C139)</f>
        <v>2000.0000000000002</v>
      </c>
      <c r="D135" s="38">
        <f>SUM(D136:D139)</f>
        <v>4946.56</v>
      </c>
      <c r="E135" s="38">
        <f>SUM(E136:E139)</f>
        <v>4946.56</v>
      </c>
      <c r="F135" s="23"/>
    </row>
    <row r="136" spans="1:6" ht="15.75">
      <c r="A136" s="33" t="s">
        <v>47</v>
      </c>
      <c r="B136" s="68"/>
      <c r="C136" s="69">
        <v>1212.9</v>
      </c>
      <c r="D136" s="69">
        <v>3168.96</v>
      </c>
      <c r="E136" s="69">
        <v>3168.96</v>
      </c>
      <c r="F136" s="23"/>
    </row>
    <row r="137" spans="1:6" ht="15.75">
      <c r="A137" s="31" t="s">
        <v>48</v>
      </c>
      <c r="B137" s="70"/>
      <c r="C137" s="71">
        <v>729.84</v>
      </c>
      <c r="D137" s="71">
        <v>1547.4</v>
      </c>
      <c r="E137" s="71">
        <v>1547.4</v>
      </c>
      <c r="F137" s="23"/>
    </row>
    <row r="138" spans="1:6" ht="15.75">
      <c r="A138" s="33" t="s">
        <v>49</v>
      </c>
      <c r="B138" s="68"/>
      <c r="C138" s="69">
        <v>57.26</v>
      </c>
      <c r="D138" s="69">
        <v>230.2</v>
      </c>
      <c r="E138" s="69">
        <v>230.2</v>
      </c>
      <c r="F138" s="23"/>
    </row>
    <row r="139" spans="1:6" ht="16.5" thickBot="1">
      <c r="A139" s="25" t="s">
        <v>50</v>
      </c>
      <c r="B139" s="26"/>
      <c r="C139" s="72"/>
      <c r="D139" s="72"/>
      <c r="E139" s="72"/>
      <c r="F139" s="23"/>
    </row>
    <row r="140" spans="1:6" ht="15.75">
      <c r="A140" s="20"/>
      <c r="B140" s="22"/>
      <c r="C140" s="22"/>
      <c r="D140" s="22"/>
      <c r="E140" s="22"/>
      <c r="F140" s="22"/>
    </row>
    <row r="141" spans="1:6" ht="31.5" customHeight="1">
      <c r="A141" s="122" t="s">
        <v>139</v>
      </c>
      <c r="B141" s="122"/>
      <c r="C141" s="73"/>
      <c r="D141" s="73"/>
      <c r="E141" s="73"/>
      <c r="F141" s="74"/>
    </row>
    <row r="142" spans="1:5" ht="15.75">
      <c r="A142" s="23" t="s">
        <v>140</v>
      </c>
      <c r="B142" s="23"/>
      <c r="C142" s="23"/>
      <c r="D142" s="23"/>
      <c r="E142" s="23"/>
    </row>
    <row r="143" spans="1:38" s="75" customFormat="1" ht="15.75">
      <c r="A143" s="23"/>
      <c r="B143" s="23"/>
      <c r="C143" s="23"/>
      <c r="D143" s="23"/>
      <c r="E143" s="23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</row>
    <row r="144" spans="1:38" s="75" customFormat="1" ht="15.75">
      <c r="A144" s="23" t="s">
        <v>71</v>
      </c>
      <c r="B144" s="23"/>
      <c r="C144" s="23"/>
      <c r="D144" s="23"/>
      <c r="E144" s="23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</row>
    <row r="145" spans="1:5" ht="15.75">
      <c r="A145" s="23"/>
      <c r="B145" s="23"/>
      <c r="C145" s="23"/>
      <c r="D145" s="23"/>
      <c r="E145" s="23"/>
    </row>
    <row r="146" spans="2:5" ht="15.75">
      <c r="B146" s="23"/>
      <c r="C146" s="23"/>
      <c r="D146" s="23"/>
      <c r="E146" s="23"/>
    </row>
  </sheetData>
  <sheetProtection/>
  <mergeCells count="27">
    <mergeCell ref="A2:F2"/>
    <mergeCell ref="A3:F3"/>
    <mergeCell ref="A4:E4"/>
    <mergeCell ref="F99:F100"/>
    <mergeCell ref="A5:E5"/>
    <mergeCell ref="F7:F8"/>
    <mergeCell ref="A78:A79"/>
    <mergeCell ref="B78:B79"/>
    <mergeCell ref="C78:E78"/>
    <mergeCell ref="C7:C8"/>
    <mergeCell ref="B133:B134"/>
    <mergeCell ref="C133:E133"/>
    <mergeCell ref="A131:C131"/>
    <mergeCell ref="D7:D8"/>
    <mergeCell ref="A7:A8"/>
    <mergeCell ref="B7:B8"/>
    <mergeCell ref="E7:E8"/>
    <mergeCell ref="D1:F1"/>
    <mergeCell ref="A141:B141"/>
    <mergeCell ref="A77:E77"/>
    <mergeCell ref="A99:A100"/>
    <mergeCell ref="B99:C99"/>
    <mergeCell ref="D99:E99"/>
    <mergeCell ref="B86:B87"/>
    <mergeCell ref="C86:E86"/>
    <mergeCell ref="A86:A87"/>
    <mergeCell ref="A133:A134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47" max="5" man="1"/>
    <brk id="7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0"/>
  <sheetViews>
    <sheetView view="pageBreakPreview" zoomScaleNormal="81" zoomScaleSheetLayoutView="10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1" sqref="D41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152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B10+B44</f>
        <v>15066900</v>
      </c>
      <c r="C9" s="84">
        <f>C10+C44</f>
        <v>5149499.350000001</v>
      </c>
      <c r="D9" s="84">
        <f>D10+D44</f>
        <v>5149499.350000001</v>
      </c>
      <c r="E9" s="84">
        <f>E10+E44</f>
        <v>1719696.27</v>
      </c>
      <c r="F9" s="84">
        <f>F10+F44</f>
        <v>6869195.62</v>
      </c>
    </row>
    <row r="10" spans="1:6" ht="29.25" customHeight="1">
      <c r="A10" s="80" t="s">
        <v>90</v>
      </c>
      <c r="B10" s="3">
        <f>B11+B21+B33+B40+B43</f>
        <v>14907400</v>
      </c>
      <c r="C10" s="3">
        <f>C11+C21+C33+C40+C43</f>
        <v>5069699.350000001</v>
      </c>
      <c r="D10" s="3">
        <f>D11+D21+D33+D40+D43</f>
        <v>5069699.350000001</v>
      </c>
      <c r="E10" s="3">
        <f>E11+E21+E33+E40+E43</f>
        <v>1719696.27</v>
      </c>
      <c r="F10" s="3">
        <f>F11+F21+F33+F40+F43</f>
        <v>6789395.62</v>
      </c>
    </row>
    <row r="11" spans="1:6" ht="94.5">
      <c r="A11" s="6" t="s">
        <v>142</v>
      </c>
      <c r="B11" s="3">
        <f>B12+B18</f>
        <v>11192900</v>
      </c>
      <c r="C11" s="3">
        <f>C12+C18</f>
        <v>3858118</v>
      </c>
      <c r="D11" s="3">
        <f>D12+D18</f>
        <v>3858118</v>
      </c>
      <c r="E11" s="3">
        <f>E12+E18</f>
        <v>1200821</v>
      </c>
      <c r="F11" s="3">
        <f>F12+F18</f>
        <v>5058939</v>
      </c>
    </row>
    <row r="12" spans="1:6" ht="15.75">
      <c r="A12" s="6" t="s">
        <v>93</v>
      </c>
      <c r="B12" s="3">
        <f>SUM(B13:B17)</f>
        <v>11096000</v>
      </c>
      <c r="C12" s="3">
        <f>SUM(C13:C17)</f>
        <v>3843318</v>
      </c>
      <c r="D12" s="3">
        <f>SUM(D13:D17)</f>
        <v>3843318</v>
      </c>
      <c r="E12" s="3">
        <f>SUM(E13:E17)</f>
        <v>1193921</v>
      </c>
      <c r="F12" s="3">
        <f>SUM(F13:F17)</f>
        <v>5037239</v>
      </c>
    </row>
    <row r="13" spans="1:8" ht="18" customHeight="1">
      <c r="A13" s="11" t="s">
        <v>78</v>
      </c>
      <c r="B13" s="77">
        <v>8588200</v>
      </c>
      <c r="C13" s="77">
        <v>2373786</v>
      </c>
      <c r="D13" s="77">
        <v>2373786</v>
      </c>
      <c r="E13" s="77">
        <v>543785</v>
      </c>
      <c r="F13" s="77">
        <f>C13+E13</f>
        <v>2917571</v>
      </c>
      <c r="G13" s="101"/>
      <c r="H13" s="74"/>
    </row>
    <row r="14" spans="1:8" ht="18" customHeight="1">
      <c r="A14" s="11" t="s">
        <v>157</v>
      </c>
      <c r="B14" s="77"/>
      <c r="C14" s="77"/>
      <c r="D14" s="77"/>
      <c r="E14" s="77">
        <v>204300</v>
      </c>
      <c r="F14" s="77">
        <f>C14+E14</f>
        <v>204300</v>
      </c>
      <c r="G14" s="101"/>
      <c r="H14" s="74"/>
    </row>
    <row r="15" spans="1:8" ht="15.75">
      <c r="A15" s="8" t="s">
        <v>79</v>
      </c>
      <c r="B15" s="77"/>
      <c r="C15" s="77">
        <v>603000</v>
      </c>
      <c r="D15" s="77">
        <v>603000</v>
      </c>
      <c r="E15" s="77">
        <v>170000</v>
      </c>
      <c r="F15" s="77">
        <f>C15+E15</f>
        <v>773000</v>
      </c>
      <c r="G15" s="101"/>
      <c r="H15" s="74"/>
    </row>
    <row r="16" spans="1:8" ht="15.75">
      <c r="A16" s="8" t="s">
        <v>80</v>
      </c>
      <c r="B16" s="77">
        <v>2507800</v>
      </c>
      <c r="C16" s="77">
        <v>866532</v>
      </c>
      <c r="D16" s="77">
        <v>866532</v>
      </c>
      <c r="E16" s="77">
        <v>214136</v>
      </c>
      <c r="F16" s="77">
        <f>C16+E16</f>
        <v>1080668</v>
      </c>
      <c r="G16" s="101"/>
      <c r="H16" s="74"/>
    </row>
    <row r="17" spans="1:8" ht="15.75">
      <c r="A17" s="8" t="s">
        <v>156</v>
      </c>
      <c r="B17" s="77"/>
      <c r="C17" s="77"/>
      <c r="D17" s="77"/>
      <c r="E17" s="77">
        <v>61700</v>
      </c>
      <c r="F17" s="77">
        <f>C17+E17</f>
        <v>61700</v>
      </c>
      <c r="G17" s="101"/>
      <c r="H17" s="74"/>
    </row>
    <row r="18" spans="1:8" ht="17.25" customHeight="1">
      <c r="A18" s="11" t="s">
        <v>94</v>
      </c>
      <c r="B18" s="3">
        <f>B19+B20</f>
        <v>96900</v>
      </c>
      <c r="C18" s="3">
        <f>C19+C20</f>
        <v>14800</v>
      </c>
      <c r="D18" s="3">
        <f>D19+D20</f>
        <v>14800</v>
      </c>
      <c r="E18" s="3">
        <f>E19+E20</f>
        <v>6900</v>
      </c>
      <c r="F18" s="3">
        <f>F19+F20</f>
        <v>21700</v>
      </c>
      <c r="G18" s="101"/>
      <c r="H18" s="74"/>
    </row>
    <row r="19" spans="1:8" ht="15.75">
      <c r="A19" s="8" t="s">
        <v>61</v>
      </c>
      <c r="B19" s="1">
        <v>68900</v>
      </c>
      <c r="C19" s="1">
        <v>12100</v>
      </c>
      <c r="D19" s="1">
        <v>12100</v>
      </c>
      <c r="E19" s="1">
        <v>1000</v>
      </c>
      <c r="F19" s="1">
        <f>C19+E19</f>
        <v>13100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2700</v>
      </c>
      <c r="D20" s="1">
        <v>2700</v>
      </c>
      <c r="E20" s="1">
        <v>5900</v>
      </c>
      <c r="F20" s="1">
        <f>C20+E20</f>
        <v>8600</v>
      </c>
    </row>
    <row r="21" spans="1:6" ht="63">
      <c r="A21" s="12" t="s">
        <v>91</v>
      </c>
      <c r="B21" s="3">
        <f>B22+B23+B24+B25+B26+B27+B28+B29+B30+B31+B32</f>
        <v>3134300</v>
      </c>
      <c r="C21" s="3">
        <f>C22+C23+C24+C25+C26+C27+C28+C29+C30+C31+C32</f>
        <v>1079748.48</v>
      </c>
      <c r="D21" s="3">
        <f>D22+D23+D24+D25+D26+D27+D28+D29+D30+D31+D32</f>
        <v>1079748.48</v>
      </c>
      <c r="E21" s="3">
        <f>E22+E23+E24+E25+E26+E27+E28+E29+E30+E31+E32</f>
        <v>439305.23000000004</v>
      </c>
      <c r="F21" s="3">
        <f>F22+F23+F24+F25+F26+F27+F28+F29+F30+F31+F32</f>
        <v>1519053.71</v>
      </c>
    </row>
    <row r="22" spans="1:6" ht="15.75">
      <c r="A22" s="8" t="s">
        <v>84</v>
      </c>
      <c r="B22" s="77">
        <v>1011500</v>
      </c>
      <c r="C22" s="77">
        <v>215087.03</v>
      </c>
      <c r="D22" s="77">
        <v>215087.03</v>
      </c>
      <c r="E22" s="77">
        <v>54205</v>
      </c>
      <c r="F22" s="77">
        <f aca="true" t="shared" si="0" ref="F22:F32">C22+E22</f>
        <v>269292.03</v>
      </c>
    </row>
    <row r="23" spans="1:6" ht="15.75">
      <c r="A23" s="11" t="s">
        <v>157</v>
      </c>
      <c r="B23" s="77"/>
      <c r="C23" s="77"/>
      <c r="D23" s="77"/>
      <c r="E23" s="77">
        <v>15900</v>
      </c>
      <c r="F23" s="77">
        <f t="shared" si="0"/>
        <v>15900</v>
      </c>
    </row>
    <row r="24" spans="1:6" ht="15.75">
      <c r="A24" s="11" t="s">
        <v>85</v>
      </c>
      <c r="B24" s="77"/>
      <c r="C24" s="77">
        <v>120000</v>
      </c>
      <c r="D24" s="77">
        <v>120000</v>
      </c>
      <c r="E24" s="77">
        <v>30000</v>
      </c>
      <c r="F24" s="77">
        <f t="shared" si="0"/>
        <v>150000</v>
      </c>
    </row>
    <row r="25" spans="1:6" ht="15.75">
      <c r="A25" s="11" t="s">
        <v>81</v>
      </c>
      <c r="B25" s="77">
        <v>305500</v>
      </c>
      <c r="C25" s="77">
        <v>98200</v>
      </c>
      <c r="D25" s="77">
        <v>98200</v>
      </c>
      <c r="E25" s="77">
        <v>25430</v>
      </c>
      <c r="F25" s="77">
        <f>C25+E25</f>
        <v>123630</v>
      </c>
    </row>
    <row r="26" spans="1:6" ht="15.75">
      <c r="A26" s="8" t="s">
        <v>156</v>
      </c>
      <c r="B26" s="77"/>
      <c r="C26" s="77"/>
      <c r="D26" s="77"/>
      <c r="E26" s="77"/>
      <c r="F26" s="77">
        <f t="shared" si="0"/>
        <v>0</v>
      </c>
    </row>
    <row r="27" spans="1:6" ht="15.75">
      <c r="A27" s="94" t="s">
        <v>134</v>
      </c>
      <c r="B27" s="14">
        <v>1162200</v>
      </c>
      <c r="C27" s="14">
        <v>386091.22</v>
      </c>
      <c r="D27" s="14">
        <v>386091.22</v>
      </c>
      <c r="E27" s="14">
        <v>269400</v>
      </c>
      <c r="F27" s="77">
        <f t="shared" si="0"/>
        <v>655491.22</v>
      </c>
    </row>
    <row r="28" spans="1:6" ht="15.75">
      <c r="A28" s="94" t="s">
        <v>130</v>
      </c>
      <c r="B28" s="1">
        <v>460500</v>
      </c>
      <c r="C28" s="1">
        <v>180557.63</v>
      </c>
      <c r="D28" s="1">
        <v>180557.63</v>
      </c>
      <c r="E28" s="1">
        <v>26679.03</v>
      </c>
      <c r="F28" s="77">
        <f t="shared" si="0"/>
        <v>207236.66</v>
      </c>
    </row>
    <row r="29" spans="1:6" ht="15.75">
      <c r="A29" s="94" t="s">
        <v>131</v>
      </c>
      <c r="B29" s="1">
        <v>86300</v>
      </c>
      <c r="C29" s="1">
        <v>31982.6</v>
      </c>
      <c r="D29" s="1">
        <v>31982.6</v>
      </c>
      <c r="E29" s="1">
        <v>12641.34</v>
      </c>
      <c r="F29" s="77">
        <f t="shared" si="0"/>
        <v>44623.94</v>
      </c>
    </row>
    <row r="30" spans="1:6" ht="15.75">
      <c r="A30" s="8" t="s">
        <v>74</v>
      </c>
      <c r="B30" s="1">
        <v>28900</v>
      </c>
      <c r="C30" s="1">
        <v>8300</v>
      </c>
      <c r="D30" s="1">
        <v>8300</v>
      </c>
      <c r="E30" s="1">
        <v>1300</v>
      </c>
      <c r="F30" s="77">
        <f t="shared" si="0"/>
        <v>9600</v>
      </c>
    </row>
    <row r="31" spans="1:6" ht="15.75">
      <c r="A31" s="8" t="s">
        <v>75</v>
      </c>
      <c r="B31" s="1">
        <v>13000</v>
      </c>
      <c r="C31" s="1"/>
      <c r="D31" s="1"/>
      <c r="E31" s="1"/>
      <c r="F31" s="77">
        <f t="shared" si="0"/>
        <v>0</v>
      </c>
    </row>
    <row r="32" spans="1:6" ht="15.75">
      <c r="A32" s="8" t="s">
        <v>147</v>
      </c>
      <c r="B32" s="1">
        <v>66400</v>
      </c>
      <c r="C32" s="1">
        <v>39530</v>
      </c>
      <c r="D32" s="1">
        <v>39530</v>
      </c>
      <c r="E32" s="1">
        <v>3749.86</v>
      </c>
      <c r="F32" s="77">
        <f t="shared" si="0"/>
        <v>43279.86</v>
      </c>
    </row>
    <row r="33" spans="1:6" ht="49.5" customHeight="1">
      <c r="A33" s="12" t="s">
        <v>95</v>
      </c>
      <c r="B33" s="78">
        <f>B34+B35+B36+B37+B38+B39</f>
        <v>178400</v>
      </c>
      <c r="C33" s="78">
        <f>C34+C35+C36+C37+C38+C39</f>
        <v>47847.45</v>
      </c>
      <c r="D33" s="78">
        <f>D34+D35+D36+D37+D38+D39</f>
        <v>47847.45</v>
      </c>
      <c r="E33" s="78">
        <f>E34+E35+E36+E37+E38+E39</f>
        <v>15624</v>
      </c>
      <c r="F33" s="78">
        <f>F34+F35+F36+F37+F38+F39</f>
        <v>63471.45</v>
      </c>
    </row>
    <row r="34" spans="1:6" ht="15.75">
      <c r="A34" s="11" t="s">
        <v>82</v>
      </c>
      <c r="B34" s="77">
        <v>137000</v>
      </c>
      <c r="C34" s="77">
        <v>25444.45</v>
      </c>
      <c r="D34" s="77">
        <v>25444.45</v>
      </c>
      <c r="E34" s="77">
        <v>9000</v>
      </c>
      <c r="F34" s="77">
        <f aca="true" t="shared" si="1" ref="F34:F39">C34+E34</f>
        <v>34444.45</v>
      </c>
    </row>
    <row r="35" spans="1:6" ht="15.75">
      <c r="A35" s="8" t="s">
        <v>77</v>
      </c>
      <c r="B35" s="77"/>
      <c r="C35" s="77">
        <v>12000</v>
      </c>
      <c r="D35" s="77">
        <v>12000</v>
      </c>
      <c r="E35" s="77">
        <v>3000</v>
      </c>
      <c r="F35" s="77">
        <f t="shared" si="1"/>
        <v>15000</v>
      </c>
    </row>
    <row r="36" spans="1:6" ht="15.75">
      <c r="A36" s="11" t="s">
        <v>83</v>
      </c>
      <c r="B36" s="77">
        <v>41400</v>
      </c>
      <c r="C36" s="77">
        <v>10403</v>
      </c>
      <c r="D36" s="77">
        <v>10403</v>
      </c>
      <c r="E36" s="77">
        <v>3624</v>
      </c>
      <c r="F36" s="77">
        <f t="shared" si="1"/>
        <v>14027</v>
      </c>
    </row>
    <row r="37" spans="1:6" ht="15.75">
      <c r="A37" s="94" t="s">
        <v>129</v>
      </c>
      <c r="B37" s="77"/>
      <c r="C37" s="77"/>
      <c r="D37" s="77"/>
      <c r="E37" s="77"/>
      <c r="F37" s="77">
        <f t="shared" si="1"/>
        <v>0</v>
      </c>
    </row>
    <row r="38" spans="1:6" ht="15.75">
      <c r="A38" s="94" t="s">
        <v>130</v>
      </c>
      <c r="B38" s="77"/>
      <c r="C38" s="77"/>
      <c r="D38" s="77"/>
      <c r="E38" s="77"/>
      <c r="F38" s="77">
        <f t="shared" si="1"/>
        <v>0</v>
      </c>
    </row>
    <row r="39" spans="1:6" ht="15.75">
      <c r="A39" s="94" t="s">
        <v>131</v>
      </c>
      <c r="B39" s="77"/>
      <c r="C39" s="77"/>
      <c r="D39" s="77"/>
      <c r="E39" s="77"/>
      <c r="F39" s="77">
        <f t="shared" si="1"/>
        <v>0</v>
      </c>
    </row>
    <row r="40" spans="1:6" ht="31.5">
      <c r="A40" s="6" t="s">
        <v>87</v>
      </c>
      <c r="B40" s="3">
        <f>B41+B42</f>
        <v>256300</v>
      </c>
      <c r="C40" s="3">
        <f>C41+C42</f>
        <v>83985.42</v>
      </c>
      <c r="D40" s="3">
        <f>D41+D42</f>
        <v>83985.42</v>
      </c>
      <c r="E40" s="3">
        <f>E41+E42</f>
        <v>21046.04</v>
      </c>
      <c r="F40" s="3">
        <f>F41+F42</f>
        <v>105031.45999999999</v>
      </c>
    </row>
    <row r="41" spans="1:6" ht="17.25" customHeight="1">
      <c r="A41" s="8" t="s">
        <v>5</v>
      </c>
      <c r="B41" s="1">
        <v>198400</v>
      </c>
      <c r="C41" s="1">
        <v>64504.91</v>
      </c>
      <c r="D41" s="1">
        <v>64504.91</v>
      </c>
      <c r="E41" s="1">
        <v>16164.4</v>
      </c>
      <c r="F41" s="1">
        <f>C41+E41</f>
        <v>80669.31</v>
      </c>
    </row>
    <row r="42" spans="1:6" ht="15" customHeight="1">
      <c r="A42" s="8" t="s">
        <v>6</v>
      </c>
      <c r="B42" s="1">
        <v>57900</v>
      </c>
      <c r="C42" s="1">
        <v>19480.51</v>
      </c>
      <c r="D42" s="1">
        <v>19480.51</v>
      </c>
      <c r="E42" s="1">
        <v>4881.64</v>
      </c>
      <c r="F42" s="1">
        <f>C42+E42</f>
        <v>24362.149999999998</v>
      </c>
    </row>
    <row r="43" spans="1:6" ht="34.5" customHeight="1">
      <c r="A43" s="6" t="s">
        <v>88</v>
      </c>
      <c r="B43" s="3">
        <v>145500</v>
      </c>
      <c r="C43" s="15"/>
      <c r="D43" s="15"/>
      <c r="E43" s="15">
        <v>42900</v>
      </c>
      <c r="F43" s="1">
        <f>C43+E43</f>
        <v>42900</v>
      </c>
    </row>
    <row r="44" spans="1:6" ht="25.5" customHeight="1">
      <c r="A44" s="81" t="s">
        <v>96</v>
      </c>
      <c r="B44" s="3">
        <f>B45</f>
        <v>159500</v>
      </c>
      <c r="C44" s="3">
        <f>C45</f>
        <v>79800</v>
      </c>
      <c r="D44" s="3">
        <f>D45</f>
        <v>79800</v>
      </c>
      <c r="E44" s="3">
        <f>E45</f>
        <v>0</v>
      </c>
      <c r="F44" s="3">
        <f>F45</f>
        <v>79800</v>
      </c>
    </row>
    <row r="45" spans="1:6" ht="51.75" customHeight="1">
      <c r="A45" s="82" t="s">
        <v>132</v>
      </c>
      <c r="B45" s="3">
        <f>SUM(B46:B46)</f>
        <v>159500</v>
      </c>
      <c r="C45" s="3">
        <f>SUM(C46:C46)</f>
        <v>79800</v>
      </c>
      <c r="D45" s="3">
        <f>SUM(D46:D46)</f>
        <v>79800</v>
      </c>
      <c r="E45" s="3">
        <f>SUM(E46:E46)</f>
        <v>0</v>
      </c>
      <c r="F45" s="3">
        <f>SUM(F46:F46)</f>
        <v>79800</v>
      </c>
    </row>
    <row r="46" spans="1:6" ht="15.75" customHeight="1" thickBot="1">
      <c r="A46" s="83" t="s">
        <v>4</v>
      </c>
      <c r="B46" s="1">
        <v>159500</v>
      </c>
      <c r="C46" s="1">
        <v>79800</v>
      </c>
      <c r="D46" s="1">
        <v>79800</v>
      </c>
      <c r="E46" s="1"/>
      <c r="F46" s="1">
        <f>C46+E46</f>
        <v>79800</v>
      </c>
    </row>
    <row r="47" spans="1:6" ht="30" customHeight="1">
      <c r="A47" s="16" t="s">
        <v>133</v>
      </c>
      <c r="B47" s="17">
        <f>SUM(B48:B65)+B75</f>
        <v>686000</v>
      </c>
      <c r="C47" s="17">
        <f>SUM(C48:C65)+C75</f>
        <v>78351.65</v>
      </c>
      <c r="D47" s="17">
        <f>SUM(D48:D65)+D75</f>
        <v>75451.65</v>
      </c>
      <c r="E47" s="17">
        <f>SUM(E48:E65)+E75</f>
        <v>56764.35</v>
      </c>
      <c r="F47" s="17">
        <f>SUM(F48:F65)+F75</f>
        <v>135116</v>
      </c>
    </row>
    <row r="48" spans="1:6" ht="30" customHeight="1">
      <c r="A48" s="86" t="s">
        <v>108</v>
      </c>
      <c r="B48" s="3"/>
      <c r="C48" s="3"/>
      <c r="D48" s="3"/>
      <c r="E48" s="3"/>
      <c r="F48" s="3"/>
    </row>
    <row r="49" spans="1:6" ht="47.25">
      <c r="A49" s="4" t="s">
        <v>122</v>
      </c>
      <c r="B49" s="3">
        <v>52800</v>
      </c>
      <c r="C49" s="3">
        <v>14300</v>
      </c>
      <c r="D49" s="3">
        <v>14300</v>
      </c>
      <c r="E49" s="3">
        <v>15100</v>
      </c>
      <c r="F49" s="3">
        <f>C49+E49</f>
        <v>29400</v>
      </c>
    </row>
    <row r="50" spans="1:6" ht="79.5" customHeight="1">
      <c r="A50" s="6" t="s">
        <v>97</v>
      </c>
      <c r="B50" s="1">
        <v>183200</v>
      </c>
      <c r="C50" s="1">
        <v>23027.65</v>
      </c>
      <c r="D50" s="1">
        <v>21727.65</v>
      </c>
      <c r="E50" s="1">
        <v>30872.35</v>
      </c>
      <c r="F50" s="3">
        <f>C50+E50</f>
        <v>53900</v>
      </c>
    </row>
    <row r="51" spans="1:6" ht="47.25">
      <c r="A51" s="6" t="s">
        <v>104</v>
      </c>
      <c r="B51" s="1">
        <v>23700</v>
      </c>
      <c r="C51" s="1">
        <v>8800</v>
      </c>
      <c r="D51" s="1">
        <v>8000</v>
      </c>
      <c r="E51" s="1"/>
      <c r="F51" s="3">
        <f>C51+E51</f>
        <v>8800</v>
      </c>
    </row>
    <row r="52" spans="1:6" ht="18" customHeight="1">
      <c r="A52" s="7" t="s">
        <v>99</v>
      </c>
      <c r="B52" s="1"/>
      <c r="C52" s="1"/>
      <c r="D52" s="1"/>
      <c r="E52" s="1"/>
      <c r="F52" s="1"/>
    </row>
    <row r="53" spans="1:6" ht="18" customHeight="1">
      <c r="A53" s="7" t="s">
        <v>98</v>
      </c>
      <c r="B53" s="1"/>
      <c r="C53" s="1"/>
      <c r="D53" s="1"/>
      <c r="E53" s="1"/>
      <c r="F53" s="1"/>
    </row>
    <row r="54" spans="1:6" ht="32.25" customHeight="1">
      <c r="A54" s="85" t="s">
        <v>100</v>
      </c>
      <c r="B54" s="1">
        <v>45000</v>
      </c>
      <c r="C54" s="1"/>
      <c r="D54" s="1"/>
      <c r="E54" s="1"/>
      <c r="F54" s="1">
        <f aca="true" t="shared" si="2" ref="F54:F64">C54+E54</f>
        <v>0</v>
      </c>
    </row>
    <row r="55" spans="1:6" ht="34.5" customHeight="1">
      <c r="A55" s="85" t="s">
        <v>101</v>
      </c>
      <c r="B55" s="1">
        <v>200000</v>
      </c>
      <c r="C55" s="1"/>
      <c r="D55" s="1"/>
      <c r="E55" s="1"/>
      <c r="F55" s="1">
        <f t="shared" si="2"/>
        <v>0</v>
      </c>
    </row>
    <row r="56" spans="1:6" ht="25.5" customHeight="1">
      <c r="A56" s="85" t="s">
        <v>101</v>
      </c>
      <c r="B56" s="1"/>
      <c r="C56" s="1"/>
      <c r="D56" s="1"/>
      <c r="E56" s="1"/>
      <c r="F56" s="1">
        <f t="shared" si="2"/>
        <v>0</v>
      </c>
    </row>
    <row r="57" spans="1:6" ht="33.75" customHeight="1">
      <c r="A57" s="85" t="s">
        <v>102</v>
      </c>
      <c r="B57" s="1">
        <v>18500</v>
      </c>
      <c r="C57" s="1">
        <v>3800</v>
      </c>
      <c r="D57" s="1">
        <v>3800</v>
      </c>
      <c r="E57" s="1"/>
      <c r="F57" s="1">
        <f t="shared" si="2"/>
        <v>3800</v>
      </c>
    </row>
    <row r="58" spans="1:6" ht="33.75" customHeight="1">
      <c r="A58" s="85" t="s">
        <v>103</v>
      </c>
      <c r="B58" s="1">
        <v>61600</v>
      </c>
      <c r="C58" s="1">
        <v>25924</v>
      </c>
      <c r="D58" s="1">
        <v>25924</v>
      </c>
      <c r="E58" s="1">
        <v>8492</v>
      </c>
      <c r="F58" s="1">
        <f t="shared" si="2"/>
        <v>34416</v>
      </c>
    </row>
    <row r="59" spans="1:6" ht="52.5" customHeight="1">
      <c r="A59" s="85" t="s">
        <v>105</v>
      </c>
      <c r="B59" s="1">
        <v>5000</v>
      </c>
      <c r="C59" s="1">
        <v>2400</v>
      </c>
      <c r="D59" s="1">
        <v>1600</v>
      </c>
      <c r="E59" s="1">
        <v>2300</v>
      </c>
      <c r="F59" s="1">
        <f t="shared" si="2"/>
        <v>4700</v>
      </c>
    </row>
    <row r="60" spans="1:6" ht="47.25" customHeight="1">
      <c r="A60" s="85" t="s">
        <v>106</v>
      </c>
      <c r="B60" s="1">
        <v>100</v>
      </c>
      <c r="C60" s="1">
        <v>100</v>
      </c>
      <c r="D60" s="1">
        <v>100</v>
      </c>
      <c r="E60" s="1"/>
      <c r="F60" s="1">
        <f t="shared" si="2"/>
        <v>100</v>
      </c>
    </row>
    <row r="61" spans="1:6" ht="47.25">
      <c r="A61" s="85" t="s">
        <v>107</v>
      </c>
      <c r="B61" s="1"/>
      <c r="C61" s="1"/>
      <c r="D61" s="1"/>
      <c r="E61" s="1"/>
      <c r="F61" s="1">
        <f t="shared" si="2"/>
        <v>0</v>
      </c>
    </row>
    <row r="62" spans="1:6" ht="15.75">
      <c r="A62" s="85" t="s">
        <v>174</v>
      </c>
      <c r="B62" s="1">
        <v>26100</v>
      </c>
      <c r="C62" s="1"/>
      <c r="D62" s="1"/>
      <c r="E62" s="1"/>
      <c r="F62" s="1">
        <f t="shared" si="2"/>
        <v>0</v>
      </c>
    </row>
    <row r="63" spans="1:6" ht="22.5" customHeight="1">
      <c r="A63" s="6" t="s">
        <v>109</v>
      </c>
      <c r="B63" s="1"/>
      <c r="C63" s="1"/>
      <c r="D63" s="1"/>
      <c r="E63" s="1"/>
      <c r="F63" s="1">
        <f t="shared" si="2"/>
        <v>0</v>
      </c>
    </row>
    <row r="64" spans="1:6" ht="22.5" customHeight="1">
      <c r="A64" s="6" t="s">
        <v>110</v>
      </c>
      <c r="B64" s="1"/>
      <c r="C64" s="1"/>
      <c r="D64" s="1"/>
      <c r="E64" s="1"/>
      <c r="F64" s="1">
        <f t="shared" si="2"/>
        <v>0</v>
      </c>
    </row>
    <row r="65" spans="1:6" ht="51.75" customHeight="1">
      <c r="A65" s="6" t="s">
        <v>111</v>
      </c>
      <c r="B65" s="3">
        <f>SUM(B66:B74)</f>
        <v>70000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</row>
    <row r="66" spans="1:6" ht="38.25">
      <c r="A66" s="87" t="s">
        <v>112</v>
      </c>
      <c r="B66" s="3"/>
      <c r="C66" s="3"/>
      <c r="D66" s="3"/>
      <c r="E66" s="3"/>
      <c r="F66" s="3"/>
    </row>
    <row r="67" spans="1:6" ht="25.5">
      <c r="A67" s="87" t="s">
        <v>113</v>
      </c>
      <c r="B67" s="3"/>
      <c r="C67" s="3"/>
      <c r="D67" s="3"/>
      <c r="E67" s="3"/>
      <c r="F67" s="3"/>
    </row>
    <row r="68" spans="1:6" ht="25.5">
      <c r="A68" s="87" t="s">
        <v>114</v>
      </c>
      <c r="B68" s="3"/>
      <c r="C68" s="3"/>
      <c r="D68" s="3"/>
      <c r="E68" s="3"/>
      <c r="F68" s="3"/>
    </row>
    <row r="69" spans="1:6" ht="83.25" customHeight="1">
      <c r="A69" s="95" t="s">
        <v>143</v>
      </c>
      <c r="B69" s="3"/>
      <c r="C69" s="3"/>
      <c r="D69" s="3"/>
      <c r="E69" s="3"/>
      <c r="F69" s="3"/>
    </row>
    <row r="70" spans="1:6" ht="25.5">
      <c r="A70" s="87" t="s">
        <v>116</v>
      </c>
      <c r="B70" s="3"/>
      <c r="C70" s="3"/>
      <c r="D70" s="3"/>
      <c r="E70" s="3"/>
      <c r="F70" s="3"/>
    </row>
    <row r="71" spans="1:6" ht="25.5">
      <c r="A71" s="87" t="s">
        <v>117</v>
      </c>
      <c r="B71" s="3">
        <v>70000</v>
      </c>
      <c r="C71" s="3"/>
      <c r="D71" s="3"/>
      <c r="E71" s="3"/>
      <c r="F71" s="3">
        <f>C71+E71</f>
        <v>0</v>
      </c>
    </row>
    <row r="72" spans="1:6" ht="27" customHeight="1">
      <c r="A72" s="88" t="s">
        <v>118</v>
      </c>
      <c r="B72" s="3"/>
      <c r="C72" s="3"/>
      <c r="D72" s="3"/>
      <c r="E72" s="3"/>
      <c r="F72" s="3"/>
    </row>
    <row r="73" spans="1:6" ht="25.5">
      <c r="A73" s="88" t="s">
        <v>119</v>
      </c>
      <c r="B73" s="3"/>
      <c r="C73" s="3"/>
      <c r="D73" s="3"/>
      <c r="E73" s="3"/>
      <c r="F73" s="3"/>
    </row>
    <row r="74" spans="1:6" ht="25.5">
      <c r="A74" s="87" t="s">
        <v>120</v>
      </c>
      <c r="B74" s="3"/>
      <c r="C74" s="3"/>
      <c r="D74" s="3"/>
      <c r="E74" s="3"/>
      <c r="F74" s="3"/>
    </row>
    <row r="75" spans="1:6" ht="28.5" customHeight="1" thickBot="1">
      <c r="A75" s="89" t="s">
        <v>121</v>
      </c>
      <c r="B75" s="48"/>
      <c r="C75" s="48"/>
      <c r="D75" s="48"/>
      <c r="E75" s="48"/>
      <c r="F75" s="48"/>
    </row>
    <row r="76" spans="1:6" ht="28.5" customHeight="1">
      <c r="A76" s="92" t="s">
        <v>123</v>
      </c>
      <c r="B76" s="93">
        <f>B77</f>
        <v>0</v>
      </c>
      <c r="C76" s="93">
        <f>C77</f>
        <v>0</v>
      </c>
      <c r="D76" s="93">
        <f>D77</f>
        <v>0</v>
      </c>
      <c r="E76" s="93">
        <f>E77</f>
        <v>0</v>
      </c>
      <c r="F76" s="93">
        <f>F77</f>
        <v>0</v>
      </c>
    </row>
    <row r="77" spans="1:6" ht="51.75" customHeight="1" thickBot="1">
      <c r="A77" s="91" t="s">
        <v>124</v>
      </c>
      <c r="B77" s="90"/>
      <c r="C77" s="90"/>
      <c r="D77" s="90"/>
      <c r="E77" s="90"/>
      <c r="F77" s="90"/>
    </row>
    <row r="78" spans="1:6" ht="16.5" thickBot="1">
      <c r="A78" s="18" t="s">
        <v>3</v>
      </c>
      <c r="B78" s="19">
        <f>B76+B47+B9</f>
        <v>15752900</v>
      </c>
      <c r="C78" s="19">
        <f>C76+C47+C9</f>
        <v>5227851.000000001</v>
      </c>
      <c r="D78" s="19">
        <f>D76+D47+D9</f>
        <v>5224951.000000001</v>
      </c>
      <c r="E78" s="19">
        <f>E76+E47+E9</f>
        <v>1776460.62</v>
      </c>
      <c r="F78" s="19">
        <f>F76+F47+F9</f>
        <v>7004311.62</v>
      </c>
    </row>
    <row r="79" spans="1:6" ht="15.75">
      <c r="A79" s="20"/>
      <c r="B79" s="21"/>
      <c r="C79" s="21"/>
      <c r="D79" s="21"/>
      <c r="E79" s="21"/>
      <c r="F79" s="21"/>
    </row>
    <row r="80" spans="1:6" ht="15.75">
      <c r="A80" s="20" t="s">
        <v>154</v>
      </c>
      <c r="B80" s="22"/>
      <c r="C80" s="22"/>
      <c r="D80" s="22"/>
      <c r="E80" s="22"/>
      <c r="F80" s="22"/>
    </row>
    <row r="81" spans="1:6" ht="16.5" customHeight="1" thickBot="1">
      <c r="A81" s="123" t="s">
        <v>125</v>
      </c>
      <c r="B81" s="123"/>
      <c r="C81" s="123"/>
      <c r="D81" s="123"/>
      <c r="E81" s="123"/>
      <c r="F81" s="23"/>
    </row>
    <row r="82" spans="1:6" ht="16.5" thickBot="1">
      <c r="A82" s="113" t="s">
        <v>153</v>
      </c>
      <c r="B82" s="113" t="s">
        <v>51</v>
      </c>
      <c r="C82" s="115" t="s">
        <v>53</v>
      </c>
      <c r="D82" s="116"/>
      <c r="E82" s="117"/>
      <c r="F82" s="23"/>
    </row>
    <row r="83" spans="1:6" ht="48" thickBot="1">
      <c r="A83" s="114"/>
      <c r="B83" s="114"/>
      <c r="C83" s="26" t="s">
        <v>12</v>
      </c>
      <c r="D83" s="26" t="s">
        <v>13</v>
      </c>
      <c r="E83" s="26" t="s">
        <v>14</v>
      </c>
      <c r="F83" s="23"/>
    </row>
    <row r="84" spans="1:6" ht="15.75">
      <c r="A84" s="27" t="s">
        <v>15</v>
      </c>
      <c r="B84" s="27"/>
      <c r="C84" s="28">
        <f>SUM(C85:C88)</f>
        <v>44730.2</v>
      </c>
      <c r="D84" s="28">
        <f>SUM(D85:D88)</f>
        <v>44730.2</v>
      </c>
      <c r="E84" s="28">
        <f>SUM(E85:E88)</f>
        <v>815202.99</v>
      </c>
      <c r="F84" s="23"/>
    </row>
    <row r="85" spans="1:6" ht="18" customHeight="1">
      <c r="A85" s="29" t="s">
        <v>16</v>
      </c>
      <c r="B85" s="29" t="s">
        <v>52</v>
      </c>
      <c r="C85" s="96">
        <v>17398.12</v>
      </c>
      <c r="D85" s="96">
        <v>17398.12</v>
      </c>
      <c r="E85" s="96">
        <v>66619.49</v>
      </c>
      <c r="F85" s="23"/>
    </row>
    <row r="86" spans="1:6" ht="15.75">
      <c r="A86" s="31" t="s">
        <v>65</v>
      </c>
      <c r="B86" s="31" t="s">
        <v>52</v>
      </c>
      <c r="C86" s="97"/>
      <c r="D86" s="97"/>
      <c r="E86" s="97"/>
      <c r="F86" s="23"/>
    </row>
    <row r="87" spans="1:6" ht="15.75">
      <c r="A87" s="33" t="s">
        <v>17</v>
      </c>
      <c r="B87" s="33" t="s">
        <v>52</v>
      </c>
      <c r="C87" s="34">
        <v>7764.63</v>
      </c>
      <c r="D87" s="34">
        <v>7764.63</v>
      </c>
      <c r="E87" s="34">
        <v>708879.19</v>
      </c>
      <c r="F87" s="23"/>
    </row>
    <row r="88" spans="1:6" ht="16.5" thickBot="1">
      <c r="A88" s="25" t="s">
        <v>18</v>
      </c>
      <c r="B88" s="25" t="s">
        <v>52</v>
      </c>
      <c r="C88" s="99">
        <v>19567.45</v>
      </c>
      <c r="D88" s="99">
        <v>19567.45</v>
      </c>
      <c r="E88" s="99">
        <v>39704.31</v>
      </c>
      <c r="F88" s="23"/>
    </row>
    <row r="89" spans="1:6" ht="16.5" thickBot="1">
      <c r="A89" s="36"/>
      <c r="B89" s="23"/>
      <c r="C89" s="23"/>
      <c r="D89" s="23"/>
      <c r="E89" s="23"/>
      <c r="F89" s="23"/>
    </row>
    <row r="90" spans="1:6" ht="16.5" thickBot="1">
      <c r="A90" s="113" t="s">
        <v>11</v>
      </c>
      <c r="B90" s="113" t="s">
        <v>51</v>
      </c>
      <c r="C90" s="115" t="s">
        <v>54</v>
      </c>
      <c r="D90" s="116"/>
      <c r="E90" s="117"/>
      <c r="F90" s="23"/>
    </row>
    <row r="91" spans="1:6" ht="48" thickBot="1">
      <c r="A91" s="114"/>
      <c r="B91" s="114"/>
      <c r="C91" s="26" t="s">
        <v>12</v>
      </c>
      <c r="D91" s="26" t="s">
        <v>13</v>
      </c>
      <c r="E91" s="26" t="s">
        <v>14</v>
      </c>
      <c r="F91" s="23"/>
    </row>
    <row r="92" spans="1:6" ht="15.75">
      <c r="A92" s="37" t="s">
        <v>15</v>
      </c>
      <c r="B92" s="38"/>
      <c r="C92" s="28">
        <f>SUM(C93:C100)</f>
        <v>118937.35</v>
      </c>
      <c r="D92" s="28">
        <f>SUM(D93:D100)</f>
        <v>118937.35</v>
      </c>
      <c r="E92" s="28">
        <f>SUM(E93:E100)</f>
        <v>679380.22</v>
      </c>
      <c r="F92" s="23"/>
    </row>
    <row r="93" spans="1:6" ht="15.75">
      <c r="A93" s="33" t="s">
        <v>144</v>
      </c>
      <c r="B93" s="33" t="s">
        <v>52</v>
      </c>
      <c r="C93" s="33"/>
      <c r="D93" s="33"/>
      <c r="E93" s="33">
        <v>100</v>
      </c>
      <c r="F93" s="23"/>
    </row>
    <row r="94" spans="1:6" ht="15.75">
      <c r="A94" s="29" t="s">
        <v>20</v>
      </c>
      <c r="B94" s="29" t="s">
        <v>52</v>
      </c>
      <c r="C94" s="29"/>
      <c r="D94" s="29"/>
      <c r="E94" s="29">
        <v>5655.19</v>
      </c>
      <c r="F94" s="23"/>
    </row>
    <row r="95" spans="1:6" ht="15.75">
      <c r="A95" s="29" t="s">
        <v>21</v>
      </c>
      <c r="B95" s="29" t="s">
        <v>52</v>
      </c>
      <c r="C95" s="29"/>
      <c r="D95" s="29"/>
      <c r="E95" s="29"/>
      <c r="F95" s="23"/>
    </row>
    <row r="96" spans="1:6" ht="15.75">
      <c r="A96" s="29" t="s">
        <v>22</v>
      </c>
      <c r="B96" s="29" t="s">
        <v>52</v>
      </c>
      <c r="C96" s="29">
        <v>53862.25</v>
      </c>
      <c r="D96" s="29">
        <v>53862.25</v>
      </c>
      <c r="E96" s="29">
        <v>64438.91</v>
      </c>
      <c r="F96" s="23"/>
    </row>
    <row r="97" spans="1:6" ht="15.75">
      <c r="A97" s="29" t="s">
        <v>23</v>
      </c>
      <c r="B97" s="29" t="s">
        <v>52</v>
      </c>
      <c r="C97" s="29">
        <v>62811.44</v>
      </c>
      <c r="D97" s="29">
        <v>62811.44</v>
      </c>
      <c r="E97" s="29">
        <v>141098.49</v>
      </c>
      <c r="F97" s="23"/>
    </row>
    <row r="98" spans="1:6" ht="15.75">
      <c r="A98" s="29" t="s">
        <v>145</v>
      </c>
      <c r="B98" s="29" t="s">
        <v>52</v>
      </c>
      <c r="C98" s="29">
        <v>1423.66</v>
      </c>
      <c r="D98" s="29">
        <v>1423.66</v>
      </c>
      <c r="E98" s="29">
        <v>15784.82</v>
      </c>
      <c r="F98" s="23"/>
    </row>
    <row r="99" spans="1:6" ht="16.5" thickBot="1">
      <c r="A99" s="33" t="s">
        <v>59</v>
      </c>
      <c r="B99" s="25" t="s">
        <v>52</v>
      </c>
      <c r="C99" s="25"/>
      <c r="D99" s="25"/>
      <c r="E99" s="25">
        <v>447302.49</v>
      </c>
      <c r="F99" s="23"/>
    </row>
    <row r="100" spans="1:6" ht="16.5" thickBot="1">
      <c r="A100" s="98" t="s">
        <v>146</v>
      </c>
      <c r="B100" s="25" t="s">
        <v>52</v>
      </c>
      <c r="C100" s="25">
        <v>840</v>
      </c>
      <c r="D100" s="25">
        <v>840</v>
      </c>
      <c r="E100" s="25">
        <v>5000.32</v>
      </c>
      <c r="F100" s="23"/>
    </row>
    <row r="101" spans="1:6" ht="15.75">
      <c r="A101" s="36"/>
      <c r="B101" s="23"/>
      <c r="C101" s="23"/>
      <c r="D101" s="23"/>
      <c r="E101" s="23"/>
      <c r="F101" s="23"/>
    </row>
    <row r="102" spans="1:6" ht="16.5" thickBot="1">
      <c r="A102" s="39" t="s">
        <v>126</v>
      </c>
      <c r="B102" s="23"/>
      <c r="C102" s="23"/>
      <c r="D102" s="23"/>
      <c r="E102" s="23"/>
      <c r="F102" s="23"/>
    </row>
    <row r="103" spans="1:6" ht="30" customHeight="1" thickBot="1">
      <c r="A103" s="109" t="s">
        <v>24</v>
      </c>
      <c r="B103" s="115" t="s">
        <v>25</v>
      </c>
      <c r="C103" s="117"/>
      <c r="D103" s="115" t="s">
        <v>26</v>
      </c>
      <c r="E103" s="117"/>
      <c r="F103" s="109" t="s">
        <v>27</v>
      </c>
    </row>
    <row r="104" spans="1:6" ht="21" customHeight="1" thickBot="1">
      <c r="A104" s="110"/>
      <c r="B104" s="40" t="s">
        <v>28</v>
      </c>
      <c r="C104" s="40" t="s">
        <v>29</v>
      </c>
      <c r="D104" s="40" t="s">
        <v>28</v>
      </c>
      <c r="E104" s="40" t="s">
        <v>29</v>
      </c>
      <c r="F104" s="110"/>
    </row>
    <row r="105" spans="1:6" ht="24" customHeight="1">
      <c r="A105" s="41" t="s">
        <v>63</v>
      </c>
      <c r="B105" s="28">
        <f>B106+B107+B108+B109+B110+B111+B112+B113+B114</f>
        <v>1213280.4100000001</v>
      </c>
      <c r="C105" s="28">
        <f>C106+C107+C108+C109+C110+C111+C112+C113+C114</f>
        <v>0</v>
      </c>
      <c r="D105" s="28">
        <f>D106+D107+D108+D109+D110+D111+D112+D113+D114</f>
        <v>1213280.4100000001</v>
      </c>
      <c r="E105" s="28">
        <f>E106+E107+E108+E109+E110+E111+E112+E113+E114</f>
        <v>0</v>
      </c>
      <c r="F105" s="42"/>
    </row>
    <row r="106" spans="1:6" ht="15.75">
      <c r="A106" s="43" t="s">
        <v>30</v>
      </c>
      <c r="B106" s="77">
        <f>E13+E15+E22+E24+E35+E34+E41</f>
        <v>826154.4</v>
      </c>
      <c r="C106" s="44"/>
      <c r="D106" s="1">
        <f aca="true" t="shared" si="3" ref="D106:D115">B106</f>
        <v>826154.4</v>
      </c>
      <c r="E106" s="44"/>
      <c r="F106" s="45"/>
    </row>
    <row r="107" spans="1:6" ht="15.75">
      <c r="A107" s="43" t="s">
        <v>31</v>
      </c>
      <c r="B107" s="77">
        <f>E17+E26+E36+E42</f>
        <v>70205.64</v>
      </c>
      <c r="C107" s="44"/>
      <c r="D107" s="1">
        <f t="shared" si="3"/>
        <v>70205.64</v>
      </c>
      <c r="E107" s="44"/>
      <c r="F107" s="45"/>
    </row>
    <row r="108" spans="1:6" ht="15.75">
      <c r="A108" s="43" t="s">
        <v>7</v>
      </c>
      <c r="B108" s="46">
        <f>E19+E20</f>
        <v>6900</v>
      </c>
      <c r="C108" s="44"/>
      <c r="D108" s="1">
        <f t="shared" si="3"/>
        <v>6900</v>
      </c>
      <c r="E108" s="44"/>
      <c r="F108" s="45"/>
    </row>
    <row r="109" spans="1:6" ht="15.75">
      <c r="A109" s="43" t="s">
        <v>32</v>
      </c>
      <c r="B109" s="46">
        <f>E27</f>
        <v>269400</v>
      </c>
      <c r="C109" s="44"/>
      <c r="D109" s="1">
        <f t="shared" si="3"/>
        <v>269400</v>
      </c>
      <c r="E109" s="44"/>
      <c r="F109" s="45"/>
    </row>
    <row r="110" spans="1:6" ht="15.75">
      <c r="A110" s="43" t="s">
        <v>33</v>
      </c>
      <c r="B110" s="46">
        <f>E28</f>
        <v>26679.03</v>
      </c>
      <c r="C110" s="44"/>
      <c r="D110" s="1">
        <f t="shared" si="3"/>
        <v>26679.03</v>
      </c>
      <c r="E110" s="44"/>
      <c r="F110" s="45"/>
    </row>
    <row r="111" spans="1:6" ht="15.75">
      <c r="A111" s="43" t="s">
        <v>34</v>
      </c>
      <c r="B111" s="1">
        <f>E29</f>
        <v>12641.34</v>
      </c>
      <c r="C111" s="44"/>
      <c r="D111" s="1">
        <f t="shared" si="3"/>
        <v>12641.34</v>
      </c>
      <c r="E111" s="44"/>
      <c r="F111" s="45"/>
    </row>
    <row r="112" spans="1:6" ht="15.75">
      <c r="A112" s="43" t="s">
        <v>35</v>
      </c>
      <c r="B112" s="1">
        <f>E30</f>
        <v>1300</v>
      </c>
      <c r="C112" s="44"/>
      <c r="D112" s="1">
        <f t="shared" si="3"/>
        <v>1300</v>
      </c>
      <c r="E112" s="5"/>
      <c r="F112" s="45"/>
    </row>
    <row r="113" spans="1:6" ht="15.75">
      <c r="A113" s="47" t="s">
        <v>67</v>
      </c>
      <c r="B113" s="48"/>
      <c r="C113" s="49"/>
      <c r="D113" s="1">
        <f t="shared" si="3"/>
        <v>0</v>
      </c>
      <c r="E113" s="50">
        <f>C113</f>
        <v>0</v>
      </c>
      <c r="F113" s="51"/>
    </row>
    <row r="114" spans="1:6" ht="15.75">
      <c r="A114" s="47" t="s">
        <v>68</v>
      </c>
      <c r="B114" s="48">
        <f>E46</f>
        <v>0</v>
      </c>
      <c r="C114" s="49"/>
      <c r="D114" s="1">
        <f t="shared" si="3"/>
        <v>0</v>
      </c>
      <c r="E114" s="50"/>
      <c r="F114" s="51"/>
    </row>
    <row r="115" spans="1:6" ht="21.75" customHeight="1" thickBot="1">
      <c r="A115" s="52" t="s">
        <v>70</v>
      </c>
      <c r="B115" s="53">
        <f>E48+E49+E50+E51+E52+E53+E54+E55+E56+E57+E58+E59+E60+E61+E62+E63+E64+E66+E67+E68+E69+E70+E71+E72+E73+E74+E75+E77</f>
        <v>56764.35</v>
      </c>
      <c r="C115" s="54"/>
      <c r="D115" s="53">
        <f t="shared" si="3"/>
        <v>56764.35</v>
      </c>
      <c r="E115" s="54"/>
      <c r="F115" s="55"/>
    </row>
    <row r="116" spans="1:6" ht="15.75">
      <c r="A116" s="36"/>
      <c r="B116" s="23"/>
      <c r="C116" s="23"/>
      <c r="D116" s="23"/>
      <c r="E116" s="23"/>
      <c r="F116" s="23"/>
    </row>
    <row r="117" spans="1:6" ht="15.75">
      <c r="A117" s="56" t="s">
        <v>127</v>
      </c>
      <c r="B117" s="56"/>
      <c r="C117" s="56"/>
      <c r="D117" s="23"/>
      <c r="E117" s="23"/>
      <c r="F117" s="23"/>
    </row>
    <row r="118" spans="1:6" ht="15.75">
      <c r="A118" s="57" t="s">
        <v>155</v>
      </c>
      <c r="B118" s="23"/>
      <c r="C118" s="23"/>
      <c r="D118" s="23"/>
      <c r="E118" s="23"/>
      <c r="F118" s="23"/>
    </row>
    <row r="119" spans="1:6" ht="16.5" thickBot="1">
      <c r="A119" s="57" t="s">
        <v>36</v>
      </c>
      <c r="B119" s="23"/>
      <c r="C119" s="23"/>
      <c r="D119" s="23"/>
      <c r="E119" s="23"/>
      <c r="F119" s="23"/>
    </row>
    <row r="120" spans="1:6" ht="48" thickBot="1">
      <c r="A120" s="58" t="s">
        <v>24</v>
      </c>
      <c r="B120" s="59" t="s">
        <v>56</v>
      </c>
      <c r="C120" s="24" t="s">
        <v>57</v>
      </c>
      <c r="D120" s="23"/>
      <c r="E120" s="23"/>
      <c r="F120" s="23"/>
    </row>
    <row r="121" spans="1:6" s="63" customFormat="1" ht="15.75" customHeight="1" thickBot="1">
      <c r="A121" s="60" t="s">
        <v>37</v>
      </c>
      <c r="B121" s="61">
        <f>SUM(B122:B125)</f>
        <v>92102.37</v>
      </c>
      <c r="C121" s="61"/>
      <c r="D121" s="62"/>
      <c r="E121" s="62"/>
      <c r="F121" s="62"/>
    </row>
    <row r="122" spans="1:6" ht="16.5" thickBot="1">
      <c r="A122" s="25" t="s">
        <v>38</v>
      </c>
      <c r="B122" s="26"/>
      <c r="C122" s="26"/>
      <c r="D122" s="23"/>
      <c r="E122" s="23"/>
      <c r="F122" s="23"/>
    </row>
    <row r="123" spans="1:6" ht="16.5" thickBot="1">
      <c r="A123" s="25" t="s">
        <v>39</v>
      </c>
      <c r="B123" s="26">
        <v>92102.37</v>
      </c>
      <c r="C123" s="26"/>
      <c r="D123" s="23"/>
      <c r="E123" s="23"/>
      <c r="F123" s="23"/>
    </row>
    <row r="124" spans="1:6" ht="16.5" thickBot="1">
      <c r="A124" s="64" t="s">
        <v>64</v>
      </c>
      <c r="B124" s="26"/>
      <c r="C124" s="26"/>
      <c r="D124" s="23"/>
      <c r="E124" s="23"/>
      <c r="F124" s="23"/>
    </row>
    <row r="125" spans="1:6" ht="16.5" thickBot="1">
      <c r="A125" s="64" t="s">
        <v>66</v>
      </c>
      <c r="B125" s="26"/>
      <c r="C125" s="26"/>
      <c r="D125" s="23"/>
      <c r="E125" s="23"/>
      <c r="F125" s="23"/>
    </row>
    <row r="126" spans="1:6" s="63" customFormat="1" ht="16.5" thickBot="1">
      <c r="A126" s="60" t="s">
        <v>40</v>
      </c>
      <c r="B126" s="61">
        <f>SUM(B127:B131)</f>
        <v>0</v>
      </c>
      <c r="C126" s="61"/>
      <c r="D126" s="62"/>
      <c r="E126" s="62"/>
      <c r="F126" s="62"/>
    </row>
    <row r="127" spans="1:6" ht="16.5" thickBot="1">
      <c r="A127" s="25" t="s">
        <v>41</v>
      </c>
      <c r="B127" s="26"/>
      <c r="C127" s="26"/>
      <c r="D127" s="23"/>
      <c r="E127" s="23"/>
      <c r="F127" s="23"/>
    </row>
    <row r="128" spans="1:6" ht="16.5" thickBot="1">
      <c r="A128" s="25" t="s">
        <v>42</v>
      </c>
      <c r="B128" s="26"/>
      <c r="C128" s="26"/>
      <c r="D128" s="23"/>
      <c r="E128" s="23"/>
      <c r="F128" s="23"/>
    </row>
    <row r="129" spans="1:6" ht="16.5" thickBot="1">
      <c r="A129" s="25" t="s">
        <v>43</v>
      </c>
      <c r="B129" s="26"/>
      <c r="C129" s="26"/>
      <c r="D129" s="23"/>
      <c r="E129" s="23"/>
      <c r="F129" s="23"/>
    </row>
    <row r="130" spans="1:6" ht="16.5" thickBot="1">
      <c r="A130" s="64" t="s">
        <v>69</v>
      </c>
      <c r="B130" s="26"/>
      <c r="C130" s="26"/>
      <c r="D130" s="23"/>
      <c r="E130" s="23"/>
      <c r="F130" s="23"/>
    </row>
    <row r="131" spans="1:6" ht="16.5" thickBot="1">
      <c r="A131" s="64" t="s">
        <v>60</v>
      </c>
      <c r="B131" s="26"/>
      <c r="C131" s="26"/>
      <c r="D131" s="23"/>
      <c r="E131" s="23"/>
      <c r="F131" s="23"/>
    </row>
    <row r="132" spans="1:6" s="63" customFormat="1" ht="18" customHeight="1" thickBot="1">
      <c r="A132" s="60" t="s">
        <v>44</v>
      </c>
      <c r="B132" s="61">
        <v>0</v>
      </c>
      <c r="C132" s="65">
        <v>2900</v>
      </c>
      <c r="D132" s="62"/>
      <c r="E132" s="62"/>
      <c r="F132" s="62"/>
    </row>
    <row r="133" spans="1:6" s="63" customFormat="1" ht="16.5" thickBot="1">
      <c r="A133" s="60" t="s">
        <v>45</v>
      </c>
      <c r="B133" s="61">
        <v>0</v>
      </c>
      <c r="C133" s="61">
        <v>0</v>
      </c>
      <c r="D133" s="62"/>
      <c r="E133" s="62"/>
      <c r="F133" s="62"/>
    </row>
    <row r="134" spans="1:6" s="63" customFormat="1" ht="15.75">
      <c r="A134" s="66"/>
      <c r="B134" s="66"/>
      <c r="C134" s="66"/>
      <c r="D134" s="62"/>
      <c r="E134" s="62"/>
      <c r="F134" s="62"/>
    </row>
    <row r="135" spans="1:6" ht="15.75">
      <c r="A135" s="119" t="s">
        <v>128</v>
      </c>
      <c r="B135" s="119"/>
      <c r="C135" s="119"/>
      <c r="D135" s="23"/>
      <c r="E135" s="23"/>
      <c r="F135" s="23"/>
    </row>
    <row r="136" spans="1:6" ht="16.5" thickBot="1">
      <c r="A136" s="36" t="s">
        <v>58</v>
      </c>
      <c r="B136" s="23"/>
      <c r="C136" s="23"/>
      <c r="D136" s="23"/>
      <c r="E136" s="23"/>
      <c r="F136" s="23"/>
    </row>
    <row r="137" spans="1:6" ht="16.5" thickBot="1">
      <c r="A137" s="113" t="s">
        <v>11</v>
      </c>
      <c r="B137" s="113" t="s">
        <v>55</v>
      </c>
      <c r="C137" s="115" t="s">
        <v>46</v>
      </c>
      <c r="D137" s="116"/>
      <c r="E137" s="117"/>
      <c r="F137" s="23"/>
    </row>
    <row r="138" spans="1:6" ht="46.5" customHeight="1" thickBot="1">
      <c r="A138" s="114"/>
      <c r="B138" s="114"/>
      <c r="C138" s="26" t="s">
        <v>12</v>
      </c>
      <c r="D138" s="26" t="s">
        <v>13</v>
      </c>
      <c r="E138" s="26" t="s">
        <v>14</v>
      </c>
      <c r="F138" s="23"/>
    </row>
    <row r="139" spans="1:6" ht="15.75">
      <c r="A139" s="37" t="s">
        <v>15</v>
      </c>
      <c r="B139" s="67"/>
      <c r="C139" s="38">
        <f>SUM(C140:C143)</f>
        <v>708.6299999999999</v>
      </c>
      <c r="D139" s="38">
        <f>SUM(D140:D143)</f>
        <v>708.6299999999999</v>
      </c>
      <c r="E139" s="38">
        <f>SUM(E140:E143)</f>
        <v>5655.19</v>
      </c>
      <c r="F139" s="23"/>
    </row>
    <row r="140" spans="1:6" ht="15.75">
      <c r="A140" s="33" t="s">
        <v>47</v>
      </c>
      <c r="B140" s="68"/>
      <c r="C140" s="69">
        <v>504.78</v>
      </c>
      <c r="D140" s="69">
        <v>504.78</v>
      </c>
      <c r="E140" s="69">
        <v>3673.74</v>
      </c>
      <c r="F140" s="23"/>
    </row>
    <row r="141" spans="1:6" ht="15.75">
      <c r="A141" s="31" t="s">
        <v>48</v>
      </c>
      <c r="B141" s="70"/>
      <c r="C141" s="71">
        <v>88.56</v>
      </c>
      <c r="D141" s="71">
        <v>88.56</v>
      </c>
      <c r="E141" s="71">
        <v>1635.96</v>
      </c>
      <c r="F141" s="23"/>
    </row>
    <row r="142" spans="1:6" ht="15.75">
      <c r="A142" s="33" t="s">
        <v>49</v>
      </c>
      <c r="B142" s="68"/>
      <c r="C142" s="69">
        <v>115.29</v>
      </c>
      <c r="D142" s="69">
        <v>115.29</v>
      </c>
      <c r="E142" s="69">
        <v>345.49</v>
      </c>
      <c r="F142" s="23"/>
    </row>
    <row r="143" spans="1:6" ht="16.5" thickBot="1">
      <c r="A143" s="25" t="s">
        <v>50</v>
      </c>
      <c r="B143" s="26"/>
      <c r="C143" s="72"/>
      <c r="D143" s="72"/>
      <c r="E143" s="72"/>
      <c r="F143" s="23"/>
    </row>
    <row r="144" spans="1:6" ht="15.75">
      <c r="A144" s="20"/>
      <c r="B144" s="22"/>
      <c r="C144" s="22"/>
      <c r="D144" s="22"/>
      <c r="E144" s="22"/>
      <c r="F144" s="22"/>
    </row>
    <row r="145" spans="1:6" ht="31.5" customHeight="1">
      <c r="A145" s="122" t="s">
        <v>139</v>
      </c>
      <c r="B145" s="122"/>
      <c r="C145" s="73"/>
      <c r="D145" s="73"/>
      <c r="E145" s="73"/>
      <c r="F145" s="74"/>
    </row>
    <row r="146" spans="1:5" ht="15.75">
      <c r="A146" s="23" t="s">
        <v>140</v>
      </c>
      <c r="B146" s="23"/>
      <c r="C146" s="23"/>
      <c r="D146" s="23"/>
      <c r="E146" s="23"/>
    </row>
    <row r="147" spans="1:38" s="75" customFormat="1" ht="15.75">
      <c r="A147" s="23"/>
      <c r="B147" s="23"/>
      <c r="C147" s="23"/>
      <c r="D147" s="23"/>
      <c r="E147" s="23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</row>
    <row r="148" spans="1:38" s="75" customFormat="1" ht="15.75">
      <c r="A148" s="23" t="s">
        <v>71</v>
      </c>
      <c r="B148" s="23"/>
      <c r="C148" s="23"/>
      <c r="D148" s="23"/>
      <c r="E148" s="23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spans="1:5" ht="15.75">
      <c r="A149" s="23"/>
      <c r="B149" s="23"/>
      <c r="C149" s="23"/>
      <c r="D149" s="23"/>
      <c r="E149" s="23"/>
    </row>
    <row r="150" spans="2:5" ht="15.75">
      <c r="B150" s="23"/>
      <c r="C150" s="23"/>
      <c r="D150" s="23"/>
      <c r="E150" s="23"/>
    </row>
  </sheetData>
  <sheetProtection/>
  <mergeCells count="27">
    <mergeCell ref="D1:F1"/>
    <mergeCell ref="A145:B145"/>
    <mergeCell ref="A81:E81"/>
    <mergeCell ref="A103:A104"/>
    <mergeCell ref="B103:C103"/>
    <mergeCell ref="D103:E103"/>
    <mergeCell ref="B90:B91"/>
    <mergeCell ref="C90:E90"/>
    <mergeCell ref="A90:A91"/>
    <mergeCell ref="A137:A138"/>
    <mergeCell ref="B137:B138"/>
    <mergeCell ref="C137:E137"/>
    <mergeCell ref="A135:C135"/>
    <mergeCell ref="D7:D8"/>
    <mergeCell ref="A7:A8"/>
    <mergeCell ref="B7:B8"/>
    <mergeCell ref="E7:E8"/>
    <mergeCell ref="A2:F2"/>
    <mergeCell ref="A3:F3"/>
    <mergeCell ref="A4:E4"/>
    <mergeCell ref="F103:F104"/>
    <mergeCell ref="A5:E5"/>
    <mergeCell ref="F7:F8"/>
    <mergeCell ref="A82:A83"/>
    <mergeCell ref="B82:B83"/>
    <mergeCell ref="C82:E82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1" max="5" man="1"/>
    <brk id="7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51"/>
  <sheetViews>
    <sheetView view="pageBreakPreview" zoomScaleNormal="81" zoomScaleSheetLayoutView="10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8" sqref="E28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158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B10+B44</f>
        <v>15066900</v>
      </c>
      <c r="C9" s="84">
        <f>C10+C44</f>
        <v>6869195.62</v>
      </c>
      <c r="D9" s="84">
        <f>D10+D44</f>
        <v>6869195.62</v>
      </c>
      <c r="E9" s="84">
        <f>E10+E44</f>
        <v>1971368.7000000002</v>
      </c>
      <c r="F9" s="84">
        <f>F10+F44</f>
        <v>8840564.32</v>
      </c>
    </row>
    <row r="10" spans="1:6" ht="29.25" customHeight="1">
      <c r="A10" s="80" t="s">
        <v>90</v>
      </c>
      <c r="B10" s="3">
        <f>B11+B21+B33+B40+B43</f>
        <v>14907400</v>
      </c>
      <c r="C10" s="3">
        <f>C11+C21+C33+C40+C43</f>
        <v>6789395.62</v>
      </c>
      <c r="D10" s="3">
        <f>D11+D21+D33+D40+D43</f>
        <v>6789395.62</v>
      </c>
      <c r="E10" s="3">
        <f>E11+E21+E33+E40+E43</f>
        <v>1971368.7000000002</v>
      </c>
      <c r="F10" s="3">
        <f>F11+F21+F33+F40+F43</f>
        <v>8760764.32</v>
      </c>
    </row>
    <row r="11" spans="1:6" ht="94.5">
      <c r="A11" s="6" t="s">
        <v>142</v>
      </c>
      <c r="B11" s="3">
        <f>B12+B18</f>
        <v>11192900</v>
      </c>
      <c r="C11" s="3">
        <f>C12+C18</f>
        <v>5058939</v>
      </c>
      <c r="D11" s="3">
        <f>D12+D18</f>
        <v>5058939</v>
      </c>
      <c r="E11" s="3">
        <f>E12+E18</f>
        <v>1772685</v>
      </c>
      <c r="F11" s="3">
        <f>F12+F18</f>
        <v>6831624</v>
      </c>
    </row>
    <row r="12" spans="1:6" ht="15.75">
      <c r="A12" s="6" t="s">
        <v>93</v>
      </c>
      <c r="B12" s="3">
        <f>SUM(B13:B17)</f>
        <v>11096000</v>
      </c>
      <c r="C12" s="3">
        <f>SUM(C13:C17)</f>
        <v>5037239</v>
      </c>
      <c r="D12" s="3">
        <f>SUM(D13:D17)</f>
        <v>5037239</v>
      </c>
      <c r="E12" s="3">
        <f>SUM(E13:E17)</f>
        <v>1772185</v>
      </c>
      <c r="F12" s="3">
        <f>SUM(F13:F17)</f>
        <v>6809424</v>
      </c>
    </row>
    <row r="13" spans="1:8" ht="18" customHeight="1">
      <c r="A13" s="11" t="s">
        <v>78</v>
      </c>
      <c r="B13" s="77">
        <v>8588200</v>
      </c>
      <c r="C13" s="77">
        <v>2917571</v>
      </c>
      <c r="D13" s="77">
        <v>2917571</v>
      </c>
      <c r="E13" s="77">
        <v>527880</v>
      </c>
      <c r="F13" s="77">
        <f>C13+E13</f>
        <v>3445451</v>
      </c>
      <c r="G13" s="101"/>
      <c r="H13" s="74"/>
    </row>
    <row r="14" spans="1:8" ht="18" customHeight="1">
      <c r="A14" s="11" t="s">
        <v>157</v>
      </c>
      <c r="B14" s="77"/>
      <c r="C14" s="77">
        <v>204300</v>
      </c>
      <c r="D14" s="77">
        <v>204300</v>
      </c>
      <c r="E14" s="77">
        <v>767700</v>
      </c>
      <c r="F14" s="77">
        <f>C14+E14</f>
        <v>972000</v>
      </c>
      <c r="G14" s="101"/>
      <c r="H14" s="74"/>
    </row>
    <row r="15" spans="1:8" ht="15.75">
      <c r="A15" s="8" t="s">
        <v>79</v>
      </c>
      <c r="B15" s="77"/>
      <c r="C15" s="77">
        <v>773000</v>
      </c>
      <c r="D15" s="77">
        <v>773000</v>
      </c>
      <c r="E15" s="77">
        <v>34000</v>
      </c>
      <c r="F15" s="77">
        <f>C15+E15</f>
        <v>807000</v>
      </c>
      <c r="G15" s="101"/>
      <c r="H15" s="74"/>
    </row>
    <row r="16" spans="1:8" ht="15.75">
      <c r="A16" s="8" t="s">
        <v>80</v>
      </c>
      <c r="B16" s="77">
        <v>2507800</v>
      </c>
      <c r="C16" s="77">
        <v>1080668</v>
      </c>
      <c r="D16" s="77">
        <v>1080668</v>
      </c>
      <c r="E16" s="77">
        <v>210760</v>
      </c>
      <c r="F16" s="77">
        <f>C16+E16</f>
        <v>1291428</v>
      </c>
      <c r="G16" s="101"/>
      <c r="H16" s="74"/>
    </row>
    <row r="17" spans="1:8" ht="15.75">
      <c r="A17" s="8" t="s">
        <v>156</v>
      </c>
      <c r="B17" s="77"/>
      <c r="C17" s="77">
        <v>61700</v>
      </c>
      <c r="D17" s="77">
        <v>61700</v>
      </c>
      <c r="E17" s="77">
        <v>231845</v>
      </c>
      <c r="F17" s="77">
        <f>C17+E17</f>
        <v>293545</v>
      </c>
      <c r="G17" s="101"/>
      <c r="H17" s="74"/>
    </row>
    <row r="18" spans="1:8" ht="17.25" customHeight="1">
      <c r="A18" s="11" t="s">
        <v>94</v>
      </c>
      <c r="B18" s="3">
        <f>B19+B20</f>
        <v>96900</v>
      </c>
      <c r="C18" s="3">
        <f>C19+C20</f>
        <v>21700</v>
      </c>
      <c r="D18" s="3">
        <f>D19+D20</f>
        <v>21700</v>
      </c>
      <c r="E18" s="3">
        <f>E19+E20</f>
        <v>500</v>
      </c>
      <c r="F18" s="3">
        <f>F19+F20</f>
        <v>22200</v>
      </c>
      <c r="G18" s="101"/>
      <c r="H18" s="74"/>
    </row>
    <row r="19" spans="1:8" ht="15.75">
      <c r="A19" s="8" t="s">
        <v>61</v>
      </c>
      <c r="B19" s="1">
        <v>68900</v>
      </c>
      <c r="C19" s="1">
        <v>13100</v>
      </c>
      <c r="D19" s="1">
        <v>13100</v>
      </c>
      <c r="E19" s="1"/>
      <c r="F19" s="1">
        <f>C19+E19</f>
        <v>13100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8600</v>
      </c>
      <c r="D20" s="1">
        <v>8600</v>
      </c>
      <c r="E20" s="1">
        <v>500</v>
      </c>
      <c r="F20" s="1">
        <f>C20+E20</f>
        <v>9100</v>
      </c>
    </row>
    <row r="21" spans="1:6" ht="63">
      <c r="A21" s="12" t="s">
        <v>91</v>
      </c>
      <c r="B21" s="3">
        <f>B22+B23+B24+B25+B26+B27+B28+B29+B30+B31+B32</f>
        <v>3134300</v>
      </c>
      <c r="C21" s="3">
        <f>C22+C23+C24+C25+C26+C27+C28+C29+C30+C31+C32</f>
        <v>1519053.71</v>
      </c>
      <c r="D21" s="3">
        <f>D22+D23+D24+D25+D26+D27+D28+D29+D30+D31+D32</f>
        <v>1519053.71</v>
      </c>
      <c r="E21" s="3">
        <f>E22+E23+E24+E25+E26+E27+E28+E29+E30+E31+E32</f>
        <v>116267.61</v>
      </c>
      <c r="F21" s="3">
        <f>F22+F23+F24+F25+F26+F27+F28+F29+F30+F31+F32</f>
        <v>1635321.32</v>
      </c>
    </row>
    <row r="22" spans="1:6" ht="15.75">
      <c r="A22" s="8" t="s">
        <v>84</v>
      </c>
      <c r="B22" s="77">
        <v>1011500</v>
      </c>
      <c r="C22" s="77">
        <v>269292.03</v>
      </c>
      <c r="D22" s="77">
        <v>269292.03</v>
      </c>
      <c r="E22" s="77">
        <v>54100</v>
      </c>
      <c r="F22" s="77">
        <f aca="true" t="shared" si="0" ref="F22:F32">C22+E22</f>
        <v>323392.03</v>
      </c>
    </row>
    <row r="23" spans="1:6" ht="15.75">
      <c r="A23" s="11" t="s">
        <v>157</v>
      </c>
      <c r="B23" s="77"/>
      <c r="C23" s="77">
        <v>15900</v>
      </c>
      <c r="D23" s="77">
        <v>15900</v>
      </c>
      <c r="E23" s="77"/>
      <c r="F23" s="77">
        <f t="shared" si="0"/>
        <v>15900</v>
      </c>
    </row>
    <row r="24" spans="1:6" ht="15.75">
      <c r="A24" s="11" t="s">
        <v>85</v>
      </c>
      <c r="B24" s="77"/>
      <c r="C24" s="77">
        <v>150000</v>
      </c>
      <c r="D24" s="77">
        <v>150000</v>
      </c>
      <c r="E24" s="77">
        <v>30000</v>
      </c>
      <c r="F24" s="77">
        <f t="shared" si="0"/>
        <v>180000</v>
      </c>
    </row>
    <row r="25" spans="1:6" ht="15.75">
      <c r="A25" s="11" t="s">
        <v>81</v>
      </c>
      <c r="B25" s="77">
        <v>305500</v>
      </c>
      <c r="C25" s="77">
        <v>123630</v>
      </c>
      <c r="D25" s="77">
        <v>123630</v>
      </c>
      <c r="E25" s="77">
        <v>24138</v>
      </c>
      <c r="F25" s="77">
        <f t="shared" si="0"/>
        <v>147768</v>
      </c>
    </row>
    <row r="26" spans="1:6" ht="15.75">
      <c r="A26" s="8" t="s">
        <v>156</v>
      </c>
      <c r="B26" s="77"/>
      <c r="C26" s="77"/>
      <c r="D26" s="77"/>
      <c r="E26" s="77"/>
      <c r="F26" s="77">
        <f t="shared" si="0"/>
        <v>0</v>
      </c>
    </row>
    <row r="27" spans="1:6" ht="15.75">
      <c r="A27" s="94" t="s">
        <v>134</v>
      </c>
      <c r="B27" s="14">
        <v>1162200</v>
      </c>
      <c r="C27" s="14">
        <v>655491.22</v>
      </c>
      <c r="D27" s="14">
        <v>655491.22</v>
      </c>
      <c r="E27" s="14"/>
      <c r="F27" s="77">
        <f t="shared" si="0"/>
        <v>655491.22</v>
      </c>
    </row>
    <row r="28" spans="1:6" ht="15.75">
      <c r="A28" s="94" t="s">
        <v>130</v>
      </c>
      <c r="B28" s="1">
        <v>460500</v>
      </c>
      <c r="C28" s="1">
        <v>207236.66</v>
      </c>
      <c r="D28" s="1">
        <v>207236.66</v>
      </c>
      <c r="E28" s="1">
        <v>8029.61</v>
      </c>
      <c r="F28" s="77">
        <f t="shared" si="0"/>
        <v>215266.27</v>
      </c>
    </row>
    <row r="29" spans="1:6" ht="15.75">
      <c r="A29" s="94" t="s">
        <v>131</v>
      </c>
      <c r="B29" s="1">
        <v>86300</v>
      </c>
      <c r="C29" s="1">
        <v>44623.94</v>
      </c>
      <c r="D29" s="1">
        <v>44623.94</v>
      </c>
      <c r="E29" s="1"/>
      <c r="F29" s="77">
        <f t="shared" si="0"/>
        <v>44623.94</v>
      </c>
    </row>
    <row r="30" spans="1:6" ht="15.75">
      <c r="A30" s="8" t="s">
        <v>74</v>
      </c>
      <c r="B30" s="1">
        <v>28900</v>
      </c>
      <c r="C30" s="1">
        <v>9600</v>
      </c>
      <c r="D30" s="1">
        <v>9600</v>
      </c>
      <c r="E30" s="1"/>
      <c r="F30" s="77">
        <f t="shared" si="0"/>
        <v>9600</v>
      </c>
    </row>
    <row r="31" spans="1:6" ht="15.75">
      <c r="A31" s="8" t="s">
        <v>75</v>
      </c>
      <c r="B31" s="1">
        <v>13000</v>
      </c>
      <c r="C31" s="1"/>
      <c r="D31" s="1"/>
      <c r="E31" s="1"/>
      <c r="F31" s="77">
        <f t="shared" si="0"/>
        <v>0</v>
      </c>
    </row>
    <row r="32" spans="1:6" ht="15.75">
      <c r="A32" s="8" t="s">
        <v>147</v>
      </c>
      <c r="B32" s="1">
        <v>66400</v>
      </c>
      <c r="C32" s="1">
        <v>43279.86</v>
      </c>
      <c r="D32" s="1">
        <v>43279.86</v>
      </c>
      <c r="E32" s="1"/>
      <c r="F32" s="77">
        <f t="shared" si="0"/>
        <v>43279.86</v>
      </c>
    </row>
    <row r="33" spans="1:6" ht="49.5" customHeight="1">
      <c r="A33" s="12" t="s">
        <v>95</v>
      </c>
      <c r="B33" s="78">
        <f>B34+B35+B36+B37+B38+B39</f>
        <v>178400</v>
      </c>
      <c r="C33" s="78">
        <f>C34+C35+C36+C37+C38+C39</f>
        <v>63471.45</v>
      </c>
      <c r="D33" s="78">
        <f>D34+D35+D36+D37+D38+D39</f>
        <v>63471.45</v>
      </c>
      <c r="E33" s="78">
        <f>E34+E35+E36+E37+E38+E39</f>
        <v>29579.55</v>
      </c>
      <c r="F33" s="78">
        <f>F34+F35+F36+F37+F38+F39</f>
        <v>93051</v>
      </c>
    </row>
    <row r="34" spans="1:6" ht="15.75">
      <c r="A34" s="11" t="s">
        <v>82</v>
      </c>
      <c r="B34" s="77">
        <v>137000</v>
      </c>
      <c r="C34" s="77">
        <v>34444.45</v>
      </c>
      <c r="D34" s="77">
        <v>34444.45</v>
      </c>
      <c r="E34" s="77">
        <v>9000</v>
      </c>
      <c r="F34" s="77">
        <f aca="true" t="shared" si="1" ref="F34:F39">C34+E34</f>
        <v>43444.45</v>
      </c>
    </row>
    <row r="35" spans="1:6" ht="15.75">
      <c r="A35" s="8" t="s">
        <v>77</v>
      </c>
      <c r="B35" s="77"/>
      <c r="C35" s="77">
        <v>15000</v>
      </c>
      <c r="D35" s="77">
        <v>15000</v>
      </c>
      <c r="E35" s="77">
        <v>16955.55</v>
      </c>
      <c r="F35" s="77">
        <f t="shared" si="1"/>
        <v>31955.55</v>
      </c>
    </row>
    <row r="36" spans="1:6" ht="15.75">
      <c r="A36" s="11" t="s">
        <v>83</v>
      </c>
      <c r="B36" s="77">
        <v>41400</v>
      </c>
      <c r="C36" s="77">
        <v>14027</v>
      </c>
      <c r="D36" s="77">
        <v>14027</v>
      </c>
      <c r="E36" s="77">
        <v>3624</v>
      </c>
      <c r="F36" s="77">
        <f t="shared" si="1"/>
        <v>17651</v>
      </c>
    </row>
    <row r="37" spans="1:6" ht="15.75">
      <c r="A37" s="94" t="s">
        <v>129</v>
      </c>
      <c r="B37" s="77"/>
      <c r="C37" s="77"/>
      <c r="D37" s="77"/>
      <c r="E37" s="77"/>
      <c r="F37" s="77">
        <f t="shared" si="1"/>
        <v>0</v>
      </c>
    </row>
    <row r="38" spans="1:6" ht="15.75">
      <c r="A38" s="94" t="s">
        <v>130</v>
      </c>
      <c r="B38" s="77"/>
      <c r="C38" s="77"/>
      <c r="D38" s="77"/>
      <c r="E38" s="77"/>
      <c r="F38" s="77">
        <f t="shared" si="1"/>
        <v>0</v>
      </c>
    </row>
    <row r="39" spans="1:6" ht="15.75">
      <c r="A39" s="94" t="s">
        <v>131</v>
      </c>
      <c r="B39" s="77"/>
      <c r="C39" s="77"/>
      <c r="D39" s="77"/>
      <c r="E39" s="77"/>
      <c r="F39" s="77">
        <f t="shared" si="1"/>
        <v>0</v>
      </c>
    </row>
    <row r="40" spans="1:6" ht="31.5">
      <c r="A40" s="6" t="s">
        <v>87</v>
      </c>
      <c r="B40" s="3">
        <f>B41+B42</f>
        <v>256300</v>
      </c>
      <c r="C40" s="3">
        <f>C41+C42</f>
        <v>105031.45999999999</v>
      </c>
      <c r="D40" s="3">
        <f>D41+D42</f>
        <v>105031.45999999999</v>
      </c>
      <c r="E40" s="3">
        <f>E41+E42</f>
        <v>23168.54</v>
      </c>
      <c r="F40" s="3">
        <f>F41+F42</f>
        <v>128200</v>
      </c>
    </row>
    <row r="41" spans="1:6" ht="17.25" customHeight="1">
      <c r="A41" s="8" t="s">
        <v>5</v>
      </c>
      <c r="B41" s="1">
        <v>198400</v>
      </c>
      <c r="C41" s="1">
        <v>80669.31</v>
      </c>
      <c r="D41" s="1">
        <v>80669.31</v>
      </c>
      <c r="E41" s="1">
        <v>18530.69</v>
      </c>
      <c r="F41" s="1">
        <f>C41+E41</f>
        <v>99200</v>
      </c>
    </row>
    <row r="42" spans="1:6" ht="15" customHeight="1">
      <c r="A42" s="8" t="s">
        <v>6</v>
      </c>
      <c r="B42" s="1">
        <v>57900</v>
      </c>
      <c r="C42" s="1">
        <v>24362.15</v>
      </c>
      <c r="D42" s="1">
        <v>24362.15</v>
      </c>
      <c r="E42" s="1">
        <v>4637.85</v>
      </c>
      <c r="F42" s="1">
        <f>C42+E42</f>
        <v>29000</v>
      </c>
    </row>
    <row r="43" spans="1:6" ht="34.5" customHeight="1">
      <c r="A43" s="6" t="s">
        <v>88</v>
      </c>
      <c r="B43" s="3">
        <v>145500</v>
      </c>
      <c r="C43" s="15">
        <v>42900</v>
      </c>
      <c r="D43" s="15">
        <v>42900</v>
      </c>
      <c r="E43" s="15">
        <v>29668</v>
      </c>
      <c r="F43" s="1">
        <f>C43+E43</f>
        <v>72568</v>
      </c>
    </row>
    <row r="44" spans="1:6" ht="25.5" customHeight="1">
      <c r="A44" s="81" t="s">
        <v>96</v>
      </c>
      <c r="B44" s="3">
        <f>B45</f>
        <v>159500</v>
      </c>
      <c r="C44" s="3">
        <f>C45</f>
        <v>79800</v>
      </c>
      <c r="D44" s="3">
        <f>D45</f>
        <v>79800</v>
      </c>
      <c r="E44" s="3">
        <f>E45</f>
        <v>0</v>
      </c>
      <c r="F44" s="3">
        <f>F45</f>
        <v>79800</v>
      </c>
    </row>
    <row r="45" spans="1:6" ht="51.75" customHeight="1">
      <c r="A45" s="82" t="s">
        <v>132</v>
      </c>
      <c r="B45" s="3">
        <f>SUM(B46:B46)</f>
        <v>159500</v>
      </c>
      <c r="C45" s="3">
        <f>SUM(C46:C46)</f>
        <v>79800</v>
      </c>
      <c r="D45" s="3">
        <f>SUM(D46:D46)</f>
        <v>79800</v>
      </c>
      <c r="E45" s="3">
        <f>SUM(E46:E46)</f>
        <v>0</v>
      </c>
      <c r="F45" s="3">
        <f>SUM(F46:F46)</f>
        <v>79800</v>
      </c>
    </row>
    <row r="46" spans="1:6" ht="15.75" customHeight="1" thickBot="1">
      <c r="A46" s="83" t="s">
        <v>4</v>
      </c>
      <c r="B46" s="1">
        <v>159500</v>
      </c>
      <c r="C46" s="1">
        <v>79800</v>
      </c>
      <c r="D46" s="1">
        <v>79800</v>
      </c>
      <c r="E46" s="1"/>
      <c r="F46" s="1">
        <f>C46+E46</f>
        <v>79800</v>
      </c>
    </row>
    <row r="47" spans="1:6" ht="30" customHeight="1">
      <c r="A47" s="16" t="s">
        <v>133</v>
      </c>
      <c r="B47" s="17">
        <f>SUM(B48:B65)+B75</f>
        <v>686000</v>
      </c>
      <c r="C47" s="17">
        <f>SUM(C48:C65)+C75</f>
        <v>135116</v>
      </c>
      <c r="D47" s="17">
        <f>SUM(D48:D65)+D75</f>
        <v>102943.65</v>
      </c>
      <c r="E47" s="17">
        <f>SUM(E48:E65)+E75</f>
        <v>36500</v>
      </c>
      <c r="F47" s="17">
        <f>SUM(F48:F65)+F75</f>
        <v>171616</v>
      </c>
    </row>
    <row r="48" spans="1:6" ht="30" customHeight="1">
      <c r="A48" s="86" t="s">
        <v>108</v>
      </c>
      <c r="B48" s="3"/>
      <c r="C48" s="3"/>
      <c r="D48" s="3"/>
      <c r="E48" s="3"/>
      <c r="F48" s="3"/>
    </row>
    <row r="49" spans="1:6" ht="47.25">
      <c r="A49" s="4" t="s">
        <v>122</v>
      </c>
      <c r="B49" s="3">
        <v>52800</v>
      </c>
      <c r="C49" s="3">
        <v>29400</v>
      </c>
      <c r="D49" s="3">
        <v>29400</v>
      </c>
      <c r="E49" s="3">
        <v>4400</v>
      </c>
      <c r="F49" s="3">
        <f>C49+E49</f>
        <v>33800</v>
      </c>
    </row>
    <row r="50" spans="1:6" ht="79.5" customHeight="1">
      <c r="A50" s="6" t="s">
        <v>97</v>
      </c>
      <c r="B50" s="1">
        <v>183200</v>
      </c>
      <c r="C50" s="1">
        <v>53900</v>
      </c>
      <c r="D50" s="1">
        <v>21727.65</v>
      </c>
      <c r="E50" s="1">
        <v>29500</v>
      </c>
      <c r="F50" s="3">
        <f>C50+E50</f>
        <v>83400</v>
      </c>
    </row>
    <row r="51" spans="1:6" ht="47.25">
      <c r="A51" s="6" t="s">
        <v>104</v>
      </c>
      <c r="B51" s="1">
        <v>23700</v>
      </c>
      <c r="C51" s="1">
        <v>8800</v>
      </c>
      <c r="D51" s="1">
        <v>8800</v>
      </c>
      <c r="E51" s="1"/>
      <c r="F51" s="3">
        <f>C51+E51</f>
        <v>8800</v>
      </c>
    </row>
    <row r="52" spans="1:6" ht="18" customHeight="1">
      <c r="A52" s="7" t="s">
        <v>99</v>
      </c>
      <c r="B52" s="1"/>
      <c r="C52" s="1"/>
      <c r="D52" s="1"/>
      <c r="E52" s="1"/>
      <c r="F52" s="1"/>
    </row>
    <row r="53" spans="1:6" ht="18" customHeight="1">
      <c r="A53" s="7" t="s">
        <v>98</v>
      </c>
      <c r="B53" s="1"/>
      <c r="C53" s="1"/>
      <c r="D53" s="1"/>
      <c r="E53" s="1"/>
      <c r="F53" s="1"/>
    </row>
    <row r="54" spans="1:6" ht="32.25" customHeight="1">
      <c r="A54" s="85" t="s">
        <v>100</v>
      </c>
      <c r="B54" s="1">
        <v>45000</v>
      </c>
      <c r="C54" s="1"/>
      <c r="D54" s="1"/>
      <c r="E54" s="1"/>
      <c r="F54" s="1">
        <f aca="true" t="shared" si="2" ref="F54:F64">C54+E54</f>
        <v>0</v>
      </c>
    </row>
    <row r="55" spans="1:6" ht="34.5" customHeight="1">
      <c r="A55" s="85" t="s">
        <v>101</v>
      </c>
      <c r="B55" s="1">
        <v>200000</v>
      </c>
      <c r="C55" s="1"/>
      <c r="D55" s="1"/>
      <c r="E55" s="1"/>
      <c r="F55" s="1">
        <f t="shared" si="2"/>
        <v>0</v>
      </c>
    </row>
    <row r="56" spans="1:6" ht="25.5" customHeight="1">
      <c r="A56" s="85" t="s">
        <v>101</v>
      </c>
      <c r="B56" s="1"/>
      <c r="C56" s="1"/>
      <c r="D56" s="1"/>
      <c r="E56" s="1"/>
      <c r="F56" s="1">
        <f t="shared" si="2"/>
        <v>0</v>
      </c>
    </row>
    <row r="57" spans="1:6" ht="33.75" customHeight="1">
      <c r="A57" s="85" t="s">
        <v>102</v>
      </c>
      <c r="B57" s="1">
        <v>18500</v>
      </c>
      <c r="C57" s="1">
        <v>3800</v>
      </c>
      <c r="D57" s="1">
        <v>3800</v>
      </c>
      <c r="E57" s="1"/>
      <c r="F57" s="1">
        <f t="shared" si="2"/>
        <v>3800</v>
      </c>
    </row>
    <row r="58" spans="1:6" ht="33.75" customHeight="1">
      <c r="A58" s="85" t="s">
        <v>103</v>
      </c>
      <c r="B58" s="1">
        <v>61600</v>
      </c>
      <c r="C58" s="1">
        <v>34416</v>
      </c>
      <c r="D58" s="1">
        <v>34416</v>
      </c>
      <c r="E58" s="1">
        <v>2300</v>
      </c>
      <c r="F58" s="1">
        <f t="shared" si="2"/>
        <v>36716</v>
      </c>
    </row>
    <row r="59" spans="1:6" ht="52.5" customHeight="1">
      <c r="A59" s="85" t="s">
        <v>105</v>
      </c>
      <c r="B59" s="1">
        <v>5000</v>
      </c>
      <c r="C59" s="1">
        <v>4700</v>
      </c>
      <c r="D59" s="1">
        <v>4700</v>
      </c>
      <c r="E59" s="1">
        <v>300</v>
      </c>
      <c r="F59" s="1">
        <f t="shared" si="2"/>
        <v>5000</v>
      </c>
    </row>
    <row r="60" spans="1:6" ht="47.25" customHeight="1">
      <c r="A60" s="85" t="s">
        <v>106</v>
      </c>
      <c r="B60" s="1">
        <v>100</v>
      </c>
      <c r="C60" s="1">
        <v>100</v>
      </c>
      <c r="D60" s="1">
        <v>100</v>
      </c>
      <c r="E60" s="1"/>
      <c r="F60" s="1">
        <f t="shared" si="2"/>
        <v>100</v>
      </c>
    </row>
    <row r="61" spans="1:6" ht="47.25">
      <c r="A61" s="85" t="s">
        <v>107</v>
      </c>
      <c r="B61" s="1"/>
      <c r="C61" s="1"/>
      <c r="D61" s="1"/>
      <c r="E61" s="1"/>
      <c r="F61" s="1">
        <f t="shared" si="2"/>
        <v>0</v>
      </c>
    </row>
    <row r="62" spans="1:6" ht="15.75">
      <c r="A62" s="85" t="s">
        <v>174</v>
      </c>
      <c r="B62" s="1">
        <v>26100</v>
      </c>
      <c r="C62" s="1"/>
      <c r="D62" s="1"/>
      <c r="E62" s="1"/>
      <c r="F62" s="1">
        <f t="shared" si="2"/>
        <v>0</v>
      </c>
    </row>
    <row r="63" spans="1:6" ht="22.5" customHeight="1">
      <c r="A63" s="6" t="s">
        <v>109</v>
      </c>
      <c r="B63" s="1"/>
      <c r="C63" s="1"/>
      <c r="D63" s="1"/>
      <c r="E63" s="1"/>
      <c r="F63" s="1">
        <f t="shared" si="2"/>
        <v>0</v>
      </c>
    </row>
    <row r="64" spans="1:6" ht="22.5" customHeight="1">
      <c r="A64" s="6" t="s">
        <v>110</v>
      </c>
      <c r="B64" s="1"/>
      <c r="C64" s="1"/>
      <c r="D64" s="1"/>
      <c r="E64" s="1"/>
      <c r="F64" s="1">
        <f t="shared" si="2"/>
        <v>0</v>
      </c>
    </row>
    <row r="65" spans="1:6" ht="51.75" customHeight="1">
      <c r="A65" s="6" t="s">
        <v>111</v>
      </c>
      <c r="B65" s="3">
        <f>SUM(B66:B74)</f>
        <v>70000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</row>
    <row r="66" spans="1:6" ht="38.25">
      <c r="A66" s="87" t="s">
        <v>112</v>
      </c>
      <c r="B66" s="3"/>
      <c r="C66" s="3"/>
      <c r="D66" s="3"/>
      <c r="E66" s="3"/>
      <c r="F66" s="3"/>
    </row>
    <row r="67" spans="1:6" ht="25.5">
      <c r="A67" s="87" t="s">
        <v>113</v>
      </c>
      <c r="B67" s="3"/>
      <c r="C67" s="3"/>
      <c r="D67" s="3"/>
      <c r="E67" s="3"/>
      <c r="F67" s="3"/>
    </row>
    <row r="68" spans="1:6" ht="25.5">
      <c r="A68" s="87" t="s">
        <v>114</v>
      </c>
      <c r="B68" s="3"/>
      <c r="C68" s="3"/>
      <c r="D68" s="3"/>
      <c r="E68" s="3"/>
      <c r="F68" s="3"/>
    </row>
    <row r="69" spans="1:6" ht="83.25" customHeight="1">
      <c r="A69" s="95" t="s">
        <v>143</v>
      </c>
      <c r="B69" s="3"/>
      <c r="C69" s="3"/>
      <c r="D69" s="3"/>
      <c r="E69" s="3"/>
      <c r="F69" s="3"/>
    </row>
    <row r="70" spans="1:6" ht="25.5">
      <c r="A70" s="87" t="s">
        <v>116</v>
      </c>
      <c r="B70" s="3"/>
      <c r="C70" s="3"/>
      <c r="D70" s="3"/>
      <c r="E70" s="3"/>
      <c r="F70" s="3"/>
    </row>
    <row r="71" spans="1:6" ht="25.5">
      <c r="A71" s="87" t="s">
        <v>117</v>
      </c>
      <c r="B71" s="3">
        <v>70000</v>
      </c>
      <c r="C71" s="3"/>
      <c r="D71" s="3"/>
      <c r="E71" s="3"/>
      <c r="F71" s="3">
        <f>C71+E71</f>
        <v>0</v>
      </c>
    </row>
    <row r="72" spans="1:6" ht="27" customHeight="1">
      <c r="A72" s="88" t="s">
        <v>118</v>
      </c>
      <c r="B72" s="3"/>
      <c r="C72" s="3"/>
      <c r="D72" s="3"/>
      <c r="E72" s="3"/>
      <c r="F72" s="3"/>
    </row>
    <row r="73" spans="1:6" ht="25.5">
      <c r="A73" s="88" t="s">
        <v>119</v>
      </c>
      <c r="B73" s="3"/>
      <c r="C73" s="3"/>
      <c r="D73" s="3"/>
      <c r="E73" s="3"/>
      <c r="F73" s="3"/>
    </row>
    <row r="74" spans="1:6" ht="25.5">
      <c r="A74" s="87" t="s">
        <v>120</v>
      </c>
      <c r="B74" s="3"/>
      <c r="C74" s="3"/>
      <c r="D74" s="3"/>
      <c r="E74" s="3"/>
      <c r="F74" s="3"/>
    </row>
    <row r="75" spans="1:6" ht="28.5" customHeight="1" thickBot="1">
      <c r="A75" s="89" t="s">
        <v>121</v>
      </c>
      <c r="B75" s="48"/>
      <c r="C75" s="48"/>
      <c r="D75" s="48"/>
      <c r="E75" s="48"/>
      <c r="F75" s="48"/>
    </row>
    <row r="76" spans="1:6" ht="28.5" customHeight="1">
      <c r="A76" s="92" t="s">
        <v>123</v>
      </c>
      <c r="B76" s="93">
        <f>B77</f>
        <v>0</v>
      </c>
      <c r="C76" s="93">
        <f>C77</f>
        <v>0</v>
      </c>
      <c r="D76" s="93">
        <f>D77</f>
        <v>0</v>
      </c>
      <c r="E76" s="93">
        <f>E77</f>
        <v>0</v>
      </c>
      <c r="F76" s="93">
        <f>F77</f>
        <v>0</v>
      </c>
    </row>
    <row r="77" spans="1:6" ht="51.75" customHeight="1" thickBot="1">
      <c r="A77" s="91" t="s">
        <v>124</v>
      </c>
      <c r="B77" s="90"/>
      <c r="C77" s="90"/>
      <c r="D77" s="90"/>
      <c r="E77" s="90"/>
      <c r="F77" s="90"/>
    </row>
    <row r="78" spans="1:6" ht="16.5" thickBot="1">
      <c r="A78" s="18" t="s">
        <v>3</v>
      </c>
      <c r="B78" s="19">
        <f>B76+B47+B9</f>
        <v>15752900</v>
      </c>
      <c r="C78" s="19">
        <f>C76+C47+C9</f>
        <v>7004311.62</v>
      </c>
      <c r="D78" s="19">
        <f>D76+D47+D9</f>
        <v>6972139.2700000005</v>
      </c>
      <c r="E78" s="19">
        <f>E76+E47+E9</f>
        <v>2007868.7000000002</v>
      </c>
      <c r="F78" s="19">
        <f>F76+F47+F9</f>
        <v>9012180.32</v>
      </c>
    </row>
    <row r="79" spans="1:6" ht="15.75">
      <c r="A79" s="20"/>
      <c r="B79" s="21"/>
      <c r="C79" s="21"/>
      <c r="D79" s="21"/>
      <c r="E79" s="21"/>
      <c r="F79" s="21"/>
    </row>
    <row r="80" spans="1:6" ht="15.75">
      <c r="A80" s="20" t="s">
        <v>154</v>
      </c>
      <c r="B80" s="22"/>
      <c r="C80" s="22"/>
      <c r="D80" s="22"/>
      <c r="E80" s="22"/>
      <c r="F80" s="22"/>
    </row>
    <row r="81" spans="1:6" ht="16.5" customHeight="1" thickBot="1">
      <c r="A81" s="123" t="s">
        <v>125</v>
      </c>
      <c r="B81" s="123"/>
      <c r="C81" s="123"/>
      <c r="D81" s="123"/>
      <c r="E81" s="123"/>
      <c r="F81" s="23"/>
    </row>
    <row r="82" spans="1:6" ht="16.5" thickBot="1">
      <c r="A82" s="113" t="s">
        <v>153</v>
      </c>
      <c r="B82" s="113" t="s">
        <v>51</v>
      </c>
      <c r="C82" s="115" t="s">
        <v>53</v>
      </c>
      <c r="D82" s="116"/>
      <c r="E82" s="117"/>
      <c r="F82" s="23"/>
    </row>
    <row r="83" spans="1:6" ht="48" thickBot="1">
      <c r="A83" s="114"/>
      <c r="B83" s="114"/>
      <c r="C83" s="26" t="s">
        <v>12</v>
      </c>
      <c r="D83" s="26" t="s">
        <v>13</v>
      </c>
      <c r="E83" s="26" t="s">
        <v>14</v>
      </c>
      <c r="F83" s="23"/>
    </row>
    <row r="84" spans="1:6" ht="15.75">
      <c r="A84" s="27" t="s">
        <v>15</v>
      </c>
      <c r="B84" s="27"/>
      <c r="C84" s="28">
        <f>SUM(C85:C89)</f>
        <v>110628.61</v>
      </c>
      <c r="D84" s="28">
        <f>SUM(D85:D89)</f>
        <v>155358.81000000003</v>
      </c>
      <c r="E84" s="28">
        <f>SUM(E85:E89)</f>
        <v>925831.6</v>
      </c>
      <c r="F84" s="23"/>
    </row>
    <row r="85" spans="1:6" ht="18" customHeight="1">
      <c r="A85" s="29" t="s">
        <v>16</v>
      </c>
      <c r="B85" s="29" t="s">
        <v>52</v>
      </c>
      <c r="C85" s="96"/>
      <c r="D85" s="96">
        <v>17398.12</v>
      </c>
      <c r="E85" s="96">
        <v>66619.49</v>
      </c>
      <c r="F85" s="23"/>
    </row>
    <row r="86" spans="1:6" ht="18" customHeight="1">
      <c r="A86" s="102" t="s">
        <v>160</v>
      </c>
      <c r="B86" s="103" t="s">
        <v>52</v>
      </c>
      <c r="C86" s="105">
        <v>57982.04</v>
      </c>
      <c r="D86" s="105">
        <v>57982.04</v>
      </c>
      <c r="E86" s="105">
        <v>57982.04</v>
      </c>
      <c r="F86" s="23"/>
    </row>
    <row r="87" spans="1:6" ht="15.75">
      <c r="A87" s="33" t="s">
        <v>159</v>
      </c>
      <c r="B87" s="104" t="s">
        <v>52</v>
      </c>
      <c r="C87" s="105">
        <v>32781.04</v>
      </c>
      <c r="D87" s="105">
        <v>32781.04</v>
      </c>
      <c r="E87" s="105">
        <v>32781.04</v>
      </c>
      <c r="F87" s="23"/>
    </row>
    <row r="88" spans="1:6" ht="15.75">
      <c r="A88" s="33" t="s">
        <v>17</v>
      </c>
      <c r="B88" s="33" t="s">
        <v>52</v>
      </c>
      <c r="C88" s="34">
        <v>15359.44</v>
      </c>
      <c r="D88" s="34">
        <v>23124.07</v>
      </c>
      <c r="E88" s="34">
        <v>724238.63</v>
      </c>
      <c r="F88" s="23"/>
    </row>
    <row r="89" spans="1:6" ht="16.5" thickBot="1">
      <c r="A89" s="25" t="s">
        <v>18</v>
      </c>
      <c r="B89" s="25" t="s">
        <v>52</v>
      </c>
      <c r="C89" s="99">
        <v>4506.09</v>
      </c>
      <c r="D89" s="99">
        <v>24073.54</v>
      </c>
      <c r="E89" s="99">
        <v>44210.4</v>
      </c>
      <c r="F89" s="23"/>
    </row>
    <row r="90" spans="1:6" ht="16.5" thickBot="1">
      <c r="A90" s="36"/>
      <c r="B90" s="23"/>
      <c r="C90" s="23"/>
      <c r="D90" s="23"/>
      <c r="E90" s="23"/>
      <c r="F90" s="23"/>
    </row>
    <row r="91" spans="1:6" ht="16.5" thickBot="1">
      <c r="A91" s="113" t="s">
        <v>11</v>
      </c>
      <c r="B91" s="113" t="s">
        <v>51</v>
      </c>
      <c r="C91" s="115" t="s">
        <v>54</v>
      </c>
      <c r="D91" s="116"/>
      <c r="E91" s="117"/>
      <c r="F91" s="23"/>
    </row>
    <row r="92" spans="1:6" ht="48" thickBot="1">
      <c r="A92" s="114"/>
      <c r="B92" s="114"/>
      <c r="C92" s="26" t="s">
        <v>12</v>
      </c>
      <c r="D92" s="26" t="s">
        <v>13</v>
      </c>
      <c r="E92" s="26" t="s">
        <v>14</v>
      </c>
      <c r="F92" s="23"/>
    </row>
    <row r="93" spans="1:6" ht="15.75">
      <c r="A93" s="37" t="s">
        <v>15</v>
      </c>
      <c r="B93" s="38"/>
      <c r="C93" s="28">
        <f>SUM(C94:C101)</f>
        <v>199667.66999999998</v>
      </c>
      <c r="D93" s="28">
        <f>SUM(D94:D101)</f>
        <v>255793.58</v>
      </c>
      <c r="E93" s="28">
        <f>SUM(E94:E101)</f>
        <v>757415.3500000001</v>
      </c>
      <c r="F93" s="23"/>
    </row>
    <row r="94" spans="1:6" ht="15.75">
      <c r="A94" s="33" t="s">
        <v>144</v>
      </c>
      <c r="B94" s="33" t="s">
        <v>52</v>
      </c>
      <c r="C94" s="33"/>
      <c r="D94" s="33"/>
      <c r="E94" s="33">
        <v>100</v>
      </c>
      <c r="F94" s="23"/>
    </row>
    <row r="95" spans="1:6" ht="15.75">
      <c r="A95" s="29" t="s">
        <v>20</v>
      </c>
      <c r="B95" s="29" t="s">
        <v>52</v>
      </c>
      <c r="C95" s="29">
        <v>1424.69</v>
      </c>
      <c r="D95" s="29">
        <v>1424.69</v>
      </c>
      <c r="E95" s="29">
        <v>7079.88</v>
      </c>
      <c r="F95" s="23"/>
    </row>
    <row r="96" spans="1:6" ht="15.75">
      <c r="A96" s="29" t="s">
        <v>21</v>
      </c>
      <c r="B96" s="29" t="s">
        <v>52</v>
      </c>
      <c r="C96" s="29"/>
      <c r="D96" s="29"/>
      <c r="E96" s="29"/>
      <c r="F96" s="23"/>
    </row>
    <row r="97" spans="1:6" ht="15.75">
      <c r="A97" s="29" t="s">
        <v>22</v>
      </c>
      <c r="B97" s="29" t="s">
        <v>52</v>
      </c>
      <c r="C97" s="29">
        <v>75161.01</v>
      </c>
      <c r="D97" s="29">
        <v>129023.26</v>
      </c>
      <c r="E97" s="29">
        <v>139599.92</v>
      </c>
      <c r="F97" s="23"/>
    </row>
    <row r="98" spans="1:6" ht="15.75">
      <c r="A98" s="29" t="s">
        <v>23</v>
      </c>
      <c r="B98" s="29" t="s">
        <v>52</v>
      </c>
      <c r="C98" s="29">
        <v>121632.54</v>
      </c>
      <c r="D98" s="29">
        <v>121632.54</v>
      </c>
      <c r="E98" s="29">
        <v>141098.49</v>
      </c>
      <c r="F98" s="23"/>
    </row>
    <row r="99" spans="1:6" ht="15.75">
      <c r="A99" s="29" t="s">
        <v>145</v>
      </c>
      <c r="B99" s="29" t="s">
        <v>52</v>
      </c>
      <c r="C99" s="29">
        <v>1430</v>
      </c>
      <c r="D99" s="29">
        <v>2853.66</v>
      </c>
      <c r="E99" s="29">
        <v>17214.82</v>
      </c>
      <c r="F99" s="23"/>
    </row>
    <row r="100" spans="1:6" ht="16.5" thickBot="1">
      <c r="A100" s="33" t="s">
        <v>59</v>
      </c>
      <c r="B100" s="25" t="s">
        <v>52</v>
      </c>
      <c r="C100" s="25"/>
      <c r="D100" s="25"/>
      <c r="E100" s="25">
        <v>447302.49</v>
      </c>
      <c r="F100" s="23"/>
    </row>
    <row r="101" spans="1:6" ht="16.5" thickBot="1">
      <c r="A101" s="98" t="s">
        <v>146</v>
      </c>
      <c r="B101" s="25" t="s">
        <v>52</v>
      </c>
      <c r="C101" s="25">
        <v>19.43</v>
      </c>
      <c r="D101" s="25">
        <v>859.43</v>
      </c>
      <c r="E101" s="25">
        <v>5019.75</v>
      </c>
      <c r="F101" s="23"/>
    </row>
    <row r="102" spans="1:6" ht="15.75">
      <c r="A102" s="36"/>
      <c r="B102" s="23"/>
      <c r="C102" s="23"/>
      <c r="D102" s="23"/>
      <c r="E102" s="23"/>
      <c r="F102" s="23"/>
    </row>
    <row r="103" spans="1:6" ht="16.5" thickBot="1">
      <c r="A103" s="39" t="s">
        <v>126</v>
      </c>
      <c r="B103" s="23"/>
      <c r="C103" s="23"/>
      <c r="D103" s="23"/>
      <c r="E103" s="23"/>
      <c r="F103" s="23"/>
    </row>
    <row r="104" spans="1:6" ht="30" customHeight="1" thickBot="1">
      <c r="A104" s="109" t="s">
        <v>24</v>
      </c>
      <c r="B104" s="115" t="s">
        <v>25</v>
      </c>
      <c r="C104" s="117"/>
      <c r="D104" s="115" t="s">
        <v>26</v>
      </c>
      <c r="E104" s="117"/>
      <c r="F104" s="109" t="s">
        <v>27</v>
      </c>
    </row>
    <row r="105" spans="1:6" ht="21" customHeight="1" thickBot="1">
      <c r="A105" s="110"/>
      <c r="B105" s="40" t="s">
        <v>28</v>
      </c>
      <c r="C105" s="40" t="s">
        <v>29</v>
      </c>
      <c r="D105" s="40" t="s">
        <v>28</v>
      </c>
      <c r="E105" s="40" t="s">
        <v>29</v>
      </c>
      <c r="F105" s="110"/>
    </row>
    <row r="106" spans="1:6" ht="24" customHeight="1">
      <c r="A106" s="41" t="s">
        <v>63</v>
      </c>
      <c r="B106" s="28">
        <f>B107+B108+B109+B110+B111+B112+B113+B114+B115</f>
        <v>939102.7</v>
      </c>
      <c r="C106" s="28">
        <f>C107+C108+C109+C110+C111+C112+C113+C114+C115</f>
        <v>0</v>
      </c>
      <c r="D106" s="28">
        <f>D107+D108+D109+D110+D111+D112+D113+D114+D115</f>
        <v>939102.7</v>
      </c>
      <c r="E106" s="28">
        <f>E107+E108+E109+E110+E111+E112+E113+E114+E115</f>
        <v>0</v>
      </c>
      <c r="F106" s="42"/>
    </row>
    <row r="107" spans="1:6" ht="15.75">
      <c r="A107" s="43" t="s">
        <v>30</v>
      </c>
      <c r="B107" s="77">
        <f>E13+E15+E22+E24+E35+E34+E41</f>
        <v>690466.24</v>
      </c>
      <c r="C107" s="44"/>
      <c r="D107" s="1">
        <f aca="true" t="shared" si="3" ref="D107:D116">B107</f>
        <v>690466.24</v>
      </c>
      <c r="E107" s="44"/>
      <c r="F107" s="45"/>
    </row>
    <row r="108" spans="1:6" ht="15.75">
      <c r="A108" s="43" t="s">
        <v>31</v>
      </c>
      <c r="B108" s="77">
        <f>E17+E26+E36+E42</f>
        <v>240106.85</v>
      </c>
      <c r="C108" s="44"/>
      <c r="D108" s="1">
        <f t="shared" si="3"/>
        <v>240106.85</v>
      </c>
      <c r="E108" s="44"/>
      <c r="F108" s="45"/>
    </row>
    <row r="109" spans="1:6" ht="15.75">
      <c r="A109" s="43" t="s">
        <v>7</v>
      </c>
      <c r="B109" s="46">
        <f>E19+E20</f>
        <v>500</v>
      </c>
      <c r="C109" s="44"/>
      <c r="D109" s="1">
        <f t="shared" si="3"/>
        <v>500</v>
      </c>
      <c r="E109" s="44"/>
      <c r="F109" s="45"/>
    </row>
    <row r="110" spans="1:6" ht="15.75">
      <c r="A110" s="43" t="s">
        <v>32</v>
      </c>
      <c r="B110" s="46">
        <f>E27</f>
        <v>0</v>
      </c>
      <c r="C110" s="44"/>
      <c r="D110" s="1">
        <f t="shared" si="3"/>
        <v>0</v>
      </c>
      <c r="E110" s="44"/>
      <c r="F110" s="45"/>
    </row>
    <row r="111" spans="1:6" ht="15.75">
      <c r="A111" s="43" t="s">
        <v>33</v>
      </c>
      <c r="B111" s="46">
        <f>E28</f>
        <v>8029.61</v>
      </c>
      <c r="C111" s="44"/>
      <c r="D111" s="1">
        <f t="shared" si="3"/>
        <v>8029.61</v>
      </c>
      <c r="E111" s="44"/>
      <c r="F111" s="45"/>
    </row>
    <row r="112" spans="1:6" ht="15.75">
      <c r="A112" s="43" t="s">
        <v>34</v>
      </c>
      <c r="B112" s="1">
        <f>E29</f>
        <v>0</v>
      </c>
      <c r="C112" s="44"/>
      <c r="D112" s="1">
        <f t="shared" si="3"/>
        <v>0</v>
      </c>
      <c r="E112" s="44"/>
      <c r="F112" s="45"/>
    </row>
    <row r="113" spans="1:6" ht="15.75">
      <c r="A113" s="43" t="s">
        <v>35</v>
      </c>
      <c r="B113" s="1">
        <f>E30</f>
        <v>0</v>
      </c>
      <c r="C113" s="44"/>
      <c r="D113" s="1">
        <f t="shared" si="3"/>
        <v>0</v>
      </c>
      <c r="E113" s="5"/>
      <c r="F113" s="45"/>
    </row>
    <row r="114" spans="1:6" ht="15.75">
      <c r="A114" s="47" t="s">
        <v>67</v>
      </c>
      <c r="B114" s="48"/>
      <c r="C114" s="49"/>
      <c r="D114" s="1">
        <f t="shared" si="3"/>
        <v>0</v>
      </c>
      <c r="E114" s="50">
        <f>C114</f>
        <v>0</v>
      </c>
      <c r="F114" s="51"/>
    </row>
    <row r="115" spans="1:6" ht="15.75">
      <c r="A115" s="47" t="s">
        <v>68</v>
      </c>
      <c r="B115" s="48">
        <f>E46</f>
        <v>0</v>
      </c>
      <c r="C115" s="49"/>
      <c r="D115" s="1">
        <f t="shared" si="3"/>
        <v>0</v>
      </c>
      <c r="E115" s="50"/>
      <c r="F115" s="51"/>
    </row>
    <row r="116" spans="1:6" ht="21.75" customHeight="1" thickBot="1">
      <c r="A116" s="52" t="s">
        <v>70</v>
      </c>
      <c r="B116" s="53">
        <f>E48+E49+E50+E51+E52+E53+E54+E55+E56+E57+E58+E59+E60+E61+E62+E63+E64+E66+E67+E68+E69+E70+E71+E72+E73+E74+E75+E77</f>
        <v>36500</v>
      </c>
      <c r="C116" s="54"/>
      <c r="D116" s="53">
        <f t="shared" si="3"/>
        <v>36500</v>
      </c>
      <c r="E116" s="54"/>
      <c r="F116" s="55"/>
    </row>
    <row r="117" spans="1:6" ht="15.75">
      <c r="A117" s="36"/>
      <c r="B117" s="23"/>
      <c r="C117" s="23"/>
      <c r="D117" s="23"/>
      <c r="E117" s="23"/>
      <c r="F117" s="23"/>
    </row>
    <row r="118" spans="1:6" ht="15.75">
      <c r="A118" s="56" t="s">
        <v>127</v>
      </c>
      <c r="B118" s="56"/>
      <c r="C118" s="56"/>
      <c r="D118" s="23"/>
      <c r="E118" s="23"/>
      <c r="F118" s="23"/>
    </row>
    <row r="119" spans="1:6" ht="15.75">
      <c r="A119" s="57" t="s">
        <v>163</v>
      </c>
      <c r="B119" s="23"/>
      <c r="C119" s="23"/>
      <c r="D119" s="23"/>
      <c r="E119" s="23"/>
      <c r="F119" s="23"/>
    </row>
    <row r="120" spans="1:6" ht="16.5" thickBot="1">
      <c r="A120" s="57" t="s">
        <v>36</v>
      </c>
      <c r="B120" s="23"/>
      <c r="C120" s="23"/>
      <c r="D120" s="23"/>
      <c r="E120" s="23"/>
      <c r="F120" s="23"/>
    </row>
    <row r="121" spans="1:6" ht="48" thickBot="1">
      <c r="A121" s="58" t="s">
        <v>24</v>
      </c>
      <c r="B121" s="59" t="s">
        <v>56</v>
      </c>
      <c r="C121" s="24" t="s">
        <v>57</v>
      </c>
      <c r="D121" s="23"/>
      <c r="E121" s="23"/>
      <c r="F121" s="23"/>
    </row>
    <row r="122" spans="1:6" s="63" customFormat="1" ht="15.75" customHeight="1" thickBot="1">
      <c r="A122" s="60" t="s">
        <v>37</v>
      </c>
      <c r="B122" s="61">
        <f>SUM(B123:B126)</f>
        <v>170025</v>
      </c>
      <c r="C122" s="61"/>
      <c r="D122" s="62"/>
      <c r="E122" s="62"/>
      <c r="F122" s="62"/>
    </row>
    <row r="123" spans="1:6" ht="16.5" thickBot="1">
      <c r="A123" s="25" t="s">
        <v>38</v>
      </c>
      <c r="B123" s="26"/>
      <c r="C123" s="26"/>
      <c r="D123" s="23"/>
      <c r="E123" s="23"/>
      <c r="F123" s="23"/>
    </row>
    <row r="124" spans="1:6" ht="16.5" thickBot="1">
      <c r="A124" s="25" t="s">
        <v>39</v>
      </c>
      <c r="B124" s="26">
        <v>170025</v>
      </c>
      <c r="C124" s="26"/>
      <c r="D124" s="23"/>
      <c r="E124" s="23"/>
      <c r="F124" s="23"/>
    </row>
    <row r="125" spans="1:6" ht="16.5" thickBot="1">
      <c r="A125" s="64" t="s">
        <v>64</v>
      </c>
      <c r="B125" s="26"/>
      <c r="C125" s="26"/>
      <c r="D125" s="23"/>
      <c r="E125" s="23"/>
      <c r="F125" s="23"/>
    </row>
    <row r="126" spans="1:6" ht="16.5" thickBot="1">
      <c r="A126" s="64" t="s">
        <v>66</v>
      </c>
      <c r="B126" s="26"/>
      <c r="C126" s="26"/>
      <c r="D126" s="23"/>
      <c r="E126" s="23"/>
      <c r="F126" s="23"/>
    </row>
    <row r="127" spans="1:6" s="63" customFormat="1" ht="16.5" thickBot="1">
      <c r="A127" s="60" t="s">
        <v>40</v>
      </c>
      <c r="B127" s="61">
        <f>SUM(B128:B132)</f>
        <v>0</v>
      </c>
      <c r="C127" s="61"/>
      <c r="D127" s="62"/>
      <c r="E127" s="62"/>
      <c r="F127" s="62"/>
    </row>
    <row r="128" spans="1:6" ht="16.5" thickBot="1">
      <c r="A128" s="25" t="s">
        <v>41</v>
      </c>
      <c r="B128" s="26"/>
      <c r="C128" s="26"/>
      <c r="D128" s="23"/>
      <c r="E128" s="23"/>
      <c r="F128" s="23"/>
    </row>
    <row r="129" spans="1:6" ht="16.5" thickBot="1">
      <c r="A129" s="25" t="s">
        <v>42</v>
      </c>
      <c r="B129" s="26"/>
      <c r="C129" s="26"/>
      <c r="D129" s="23"/>
      <c r="E129" s="23"/>
      <c r="F129" s="23"/>
    </row>
    <row r="130" spans="1:6" ht="16.5" thickBot="1">
      <c r="A130" s="25" t="s">
        <v>43</v>
      </c>
      <c r="B130" s="26"/>
      <c r="C130" s="26"/>
      <c r="D130" s="23"/>
      <c r="E130" s="23"/>
      <c r="F130" s="23"/>
    </row>
    <row r="131" spans="1:6" ht="16.5" thickBot="1">
      <c r="A131" s="64" t="s">
        <v>69</v>
      </c>
      <c r="B131" s="26"/>
      <c r="C131" s="26"/>
      <c r="D131" s="23"/>
      <c r="E131" s="23"/>
      <c r="F131" s="23"/>
    </row>
    <row r="132" spans="1:6" ht="16.5" thickBot="1">
      <c r="A132" s="64" t="s">
        <v>60</v>
      </c>
      <c r="B132" s="26"/>
      <c r="C132" s="26"/>
      <c r="D132" s="23"/>
      <c r="E132" s="23"/>
      <c r="F132" s="23"/>
    </row>
    <row r="133" spans="1:6" s="63" customFormat="1" ht="18" customHeight="1" thickBot="1">
      <c r="A133" s="60" t="s">
        <v>44</v>
      </c>
      <c r="B133" s="61">
        <v>0</v>
      </c>
      <c r="C133" s="65">
        <v>32172.35</v>
      </c>
      <c r="D133" s="62"/>
      <c r="E133" s="62"/>
      <c r="F133" s="62"/>
    </row>
    <row r="134" spans="1:6" s="63" customFormat="1" ht="16.5" thickBot="1">
      <c r="A134" s="60" t="s">
        <v>45</v>
      </c>
      <c r="B134" s="61">
        <v>0</v>
      </c>
      <c r="C134" s="61">
        <v>0</v>
      </c>
      <c r="D134" s="62"/>
      <c r="E134" s="62"/>
      <c r="F134" s="62"/>
    </row>
    <row r="135" spans="1:6" s="63" customFormat="1" ht="15.75">
      <c r="A135" s="66"/>
      <c r="B135" s="66"/>
      <c r="C135" s="66"/>
      <c r="D135" s="62"/>
      <c r="E135" s="62"/>
      <c r="F135" s="62"/>
    </row>
    <row r="136" spans="1:6" ht="15.75">
      <c r="A136" s="119" t="s">
        <v>128</v>
      </c>
      <c r="B136" s="119"/>
      <c r="C136" s="119"/>
      <c r="D136" s="23"/>
      <c r="E136" s="23"/>
      <c r="F136" s="23"/>
    </row>
    <row r="137" spans="1:6" ht="16.5" thickBot="1">
      <c r="A137" s="36" t="s">
        <v>58</v>
      </c>
      <c r="B137" s="23"/>
      <c r="C137" s="23"/>
      <c r="D137" s="23"/>
      <c r="E137" s="23"/>
      <c r="F137" s="23"/>
    </row>
    <row r="138" spans="1:6" ht="16.5" thickBot="1">
      <c r="A138" s="113" t="s">
        <v>11</v>
      </c>
      <c r="B138" s="113" t="s">
        <v>55</v>
      </c>
      <c r="C138" s="115" t="s">
        <v>46</v>
      </c>
      <c r="D138" s="116"/>
      <c r="E138" s="117"/>
      <c r="F138" s="23"/>
    </row>
    <row r="139" spans="1:6" ht="46.5" customHeight="1" thickBot="1">
      <c r="A139" s="114"/>
      <c r="B139" s="114"/>
      <c r="C139" s="26" t="s">
        <v>12</v>
      </c>
      <c r="D139" s="26" t="s">
        <v>13</v>
      </c>
      <c r="E139" s="26" t="s">
        <v>14</v>
      </c>
      <c r="F139" s="23"/>
    </row>
    <row r="140" spans="1:6" ht="15.75">
      <c r="A140" s="37" t="s">
        <v>15</v>
      </c>
      <c r="B140" s="67"/>
      <c r="C140" s="38">
        <f>SUM(C141:C144)</f>
        <v>1424.69</v>
      </c>
      <c r="D140" s="38">
        <f>SUM(D141:D144)</f>
        <v>2133.32</v>
      </c>
      <c r="E140" s="38">
        <f>SUM(E141:E144)</f>
        <v>7079.879999999999</v>
      </c>
      <c r="F140" s="23"/>
    </row>
    <row r="141" spans="1:6" ht="15.75">
      <c r="A141" s="33" t="s">
        <v>47</v>
      </c>
      <c r="B141" s="68"/>
      <c r="C141" s="69">
        <v>945.62</v>
      </c>
      <c r="D141" s="69">
        <v>1450.4</v>
      </c>
      <c r="E141" s="69">
        <v>4619.36</v>
      </c>
      <c r="F141" s="23"/>
    </row>
    <row r="142" spans="1:6" ht="15.75">
      <c r="A142" s="31" t="s">
        <v>48</v>
      </c>
      <c r="B142" s="70"/>
      <c r="C142" s="71">
        <v>419.12</v>
      </c>
      <c r="D142" s="71">
        <v>507.68</v>
      </c>
      <c r="E142" s="71">
        <v>2055.08</v>
      </c>
      <c r="F142" s="23"/>
    </row>
    <row r="143" spans="1:6" ht="15.75">
      <c r="A143" s="33" t="s">
        <v>49</v>
      </c>
      <c r="B143" s="68"/>
      <c r="C143" s="69">
        <v>59.95</v>
      </c>
      <c r="D143" s="69">
        <v>175.24</v>
      </c>
      <c r="E143" s="69">
        <v>405.44</v>
      </c>
      <c r="F143" s="23"/>
    </row>
    <row r="144" spans="1:6" ht="16.5" thickBot="1">
      <c r="A144" s="25" t="s">
        <v>50</v>
      </c>
      <c r="B144" s="26"/>
      <c r="C144" s="72"/>
      <c r="D144" s="72"/>
      <c r="E144" s="72"/>
      <c r="F144" s="23"/>
    </row>
    <row r="145" spans="1:6" ht="15.75">
      <c r="A145" s="20"/>
      <c r="B145" s="22"/>
      <c r="C145" s="22"/>
      <c r="D145" s="22"/>
      <c r="E145" s="22"/>
      <c r="F145" s="22"/>
    </row>
    <row r="146" spans="1:6" ht="31.5" customHeight="1">
      <c r="A146" s="122" t="s">
        <v>139</v>
      </c>
      <c r="B146" s="122"/>
      <c r="C146" s="73"/>
      <c r="D146" s="73"/>
      <c r="E146" s="73"/>
      <c r="F146" s="74"/>
    </row>
    <row r="147" spans="1:5" ht="15.75">
      <c r="A147" s="23" t="s">
        <v>140</v>
      </c>
      <c r="B147" s="23"/>
      <c r="C147" s="23"/>
      <c r="D147" s="23"/>
      <c r="E147" s="23"/>
    </row>
    <row r="148" spans="1:38" s="75" customFormat="1" ht="15.75">
      <c r="A148" s="23"/>
      <c r="B148" s="23"/>
      <c r="C148" s="23"/>
      <c r="D148" s="23"/>
      <c r="E148" s="23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spans="1:38" s="75" customFormat="1" ht="15.75">
      <c r="A149" s="23" t="s">
        <v>71</v>
      </c>
      <c r="B149" s="23"/>
      <c r="C149" s="23"/>
      <c r="D149" s="23"/>
      <c r="E149" s="23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</row>
    <row r="150" spans="1:5" ht="15.75">
      <c r="A150" s="23"/>
      <c r="B150" s="23"/>
      <c r="C150" s="23"/>
      <c r="D150" s="23"/>
      <c r="E150" s="23"/>
    </row>
    <row r="151" spans="2:5" ht="15.75">
      <c r="B151" s="23"/>
      <c r="C151" s="23"/>
      <c r="D151" s="23"/>
      <c r="E151" s="23"/>
    </row>
  </sheetData>
  <sheetProtection/>
  <mergeCells count="27">
    <mergeCell ref="A2:F2"/>
    <mergeCell ref="A3:F3"/>
    <mergeCell ref="A4:E4"/>
    <mergeCell ref="F104:F105"/>
    <mergeCell ref="A5:E5"/>
    <mergeCell ref="F7:F8"/>
    <mergeCell ref="A82:A83"/>
    <mergeCell ref="B82:B83"/>
    <mergeCell ref="C82:E82"/>
    <mergeCell ref="C7:C8"/>
    <mergeCell ref="B138:B139"/>
    <mergeCell ref="C138:E138"/>
    <mergeCell ref="A136:C136"/>
    <mergeCell ref="D7:D8"/>
    <mergeCell ref="A7:A8"/>
    <mergeCell ref="B7:B8"/>
    <mergeCell ref="E7:E8"/>
    <mergeCell ref="D1:F1"/>
    <mergeCell ref="A146:B146"/>
    <mergeCell ref="A81:E81"/>
    <mergeCell ref="A104:A105"/>
    <mergeCell ref="B104:C104"/>
    <mergeCell ref="D104:E104"/>
    <mergeCell ref="B91:B92"/>
    <mergeCell ref="C91:E91"/>
    <mergeCell ref="A91:A92"/>
    <mergeCell ref="A138:A139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1" max="5" man="1"/>
    <brk id="7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151"/>
  <sheetViews>
    <sheetView view="pageBreakPreview" zoomScaleNormal="81" zoomScaleSheetLayoutView="10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8" sqref="F28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161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B10+B44</f>
        <v>14841300</v>
      </c>
      <c r="C9" s="84">
        <f>C10+C44</f>
        <v>8840564.32</v>
      </c>
      <c r="D9" s="84">
        <f>D10+D44</f>
        <v>8840564.32</v>
      </c>
      <c r="E9" s="84">
        <f>E10+E44</f>
        <v>1502839.77</v>
      </c>
      <c r="F9" s="84">
        <f>F10+F44</f>
        <v>10343404.09</v>
      </c>
    </row>
    <row r="10" spans="1:6" ht="29.25" customHeight="1">
      <c r="A10" s="80" t="s">
        <v>90</v>
      </c>
      <c r="B10" s="3">
        <f>B11+B21+B33+B40+B43</f>
        <v>14681800</v>
      </c>
      <c r="C10" s="3">
        <f>C11+C21+C33+C40+C43</f>
        <v>8760764.32</v>
      </c>
      <c r="D10" s="3">
        <f>D11+D21+D33+D40+D43</f>
        <v>8760764.32</v>
      </c>
      <c r="E10" s="3">
        <f>E11+E21+E33+E40+E43</f>
        <v>1462939.77</v>
      </c>
      <c r="F10" s="3">
        <f>F11+F21+F33+F40+F43</f>
        <v>10223704.09</v>
      </c>
    </row>
    <row r="11" spans="1:6" ht="94.5">
      <c r="A11" s="6" t="s">
        <v>142</v>
      </c>
      <c r="B11" s="3">
        <f>B12+B18</f>
        <v>10967300</v>
      </c>
      <c r="C11" s="3">
        <f>C12+C18</f>
        <v>6831624</v>
      </c>
      <c r="D11" s="3">
        <f>D12+D18</f>
        <v>6831624</v>
      </c>
      <c r="E11" s="3">
        <f>E12+E18</f>
        <v>1151511</v>
      </c>
      <c r="F11" s="3">
        <f>F12+F18</f>
        <v>7983135</v>
      </c>
    </row>
    <row r="12" spans="1:6" ht="15.75">
      <c r="A12" s="6" t="s">
        <v>93</v>
      </c>
      <c r="B12" s="3">
        <f>SUM(B13:B17)</f>
        <v>10870400</v>
      </c>
      <c r="C12" s="3">
        <f>SUM(C13:C17)</f>
        <v>6809424</v>
      </c>
      <c r="D12" s="3">
        <f>SUM(D13:D17)</f>
        <v>6809424</v>
      </c>
      <c r="E12" s="3">
        <f>SUM(E13:E17)</f>
        <v>1147311</v>
      </c>
      <c r="F12" s="3">
        <f>SUM(F13:F17)</f>
        <v>7956735</v>
      </c>
    </row>
    <row r="13" spans="1:8" ht="18" customHeight="1">
      <c r="A13" s="11" t="s">
        <v>78</v>
      </c>
      <c r="B13" s="77">
        <v>8588200</v>
      </c>
      <c r="C13" s="77">
        <v>3445451</v>
      </c>
      <c r="D13" s="77">
        <v>3445451</v>
      </c>
      <c r="E13" s="77">
        <v>447140</v>
      </c>
      <c r="F13" s="77">
        <f>C13+E13</f>
        <v>3892591</v>
      </c>
      <c r="G13" s="101"/>
      <c r="H13" s="74"/>
    </row>
    <row r="14" spans="1:8" ht="18" customHeight="1">
      <c r="A14" s="11" t="s">
        <v>157</v>
      </c>
      <c r="B14" s="77"/>
      <c r="C14" s="77">
        <v>972000</v>
      </c>
      <c r="D14" s="77">
        <v>972000</v>
      </c>
      <c r="E14" s="77">
        <v>394300</v>
      </c>
      <c r="F14" s="77">
        <f>C14+E14</f>
        <v>1366300</v>
      </c>
      <c r="G14" s="101"/>
      <c r="H14" s="74"/>
    </row>
    <row r="15" spans="1:8" ht="15.75">
      <c r="A15" s="8" t="s">
        <v>79</v>
      </c>
      <c r="B15" s="77"/>
      <c r="C15" s="77">
        <v>807000</v>
      </c>
      <c r="D15" s="77">
        <v>807000</v>
      </c>
      <c r="E15" s="77">
        <v>20000</v>
      </c>
      <c r="F15" s="77">
        <f>C15+E15</f>
        <v>827000</v>
      </c>
      <c r="G15" s="101"/>
      <c r="H15" s="74"/>
    </row>
    <row r="16" spans="1:8" ht="15.75">
      <c r="A16" s="8" t="s">
        <v>80</v>
      </c>
      <c r="B16" s="77">
        <v>2282200</v>
      </c>
      <c r="C16" s="77">
        <v>1291428</v>
      </c>
      <c r="D16" s="77">
        <v>1291428</v>
      </c>
      <c r="E16" s="77">
        <v>235371</v>
      </c>
      <c r="F16" s="77">
        <f>C16+E16</f>
        <v>1526799</v>
      </c>
      <c r="G16" s="101"/>
      <c r="H16" s="74"/>
    </row>
    <row r="17" spans="1:8" ht="15.75">
      <c r="A17" s="8" t="s">
        <v>156</v>
      </c>
      <c r="B17" s="77"/>
      <c r="C17" s="77">
        <v>293545</v>
      </c>
      <c r="D17" s="77">
        <v>293545</v>
      </c>
      <c r="E17" s="77">
        <v>50500</v>
      </c>
      <c r="F17" s="77">
        <f>C17+E17</f>
        <v>344045</v>
      </c>
      <c r="G17" s="101"/>
      <c r="H17" s="74"/>
    </row>
    <row r="18" spans="1:8" ht="17.25" customHeight="1">
      <c r="A18" s="11" t="s">
        <v>94</v>
      </c>
      <c r="B18" s="3">
        <f>B19+B20</f>
        <v>96900</v>
      </c>
      <c r="C18" s="3">
        <f>C19+C20</f>
        <v>22200</v>
      </c>
      <c r="D18" s="3">
        <f>D19+D20</f>
        <v>22200</v>
      </c>
      <c r="E18" s="3">
        <f>E19+E20</f>
        <v>4200</v>
      </c>
      <c r="F18" s="3">
        <f>F19+F20</f>
        <v>26400</v>
      </c>
      <c r="G18" s="101"/>
      <c r="H18" s="74"/>
    </row>
    <row r="19" spans="1:8" ht="15.75">
      <c r="A19" s="8" t="s">
        <v>61</v>
      </c>
      <c r="B19" s="1">
        <v>68900</v>
      </c>
      <c r="C19" s="1">
        <v>13100</v>
      </c>
      <c r="D19" s="1">
        <v>13100</v>
      </c>
      <c r="E19" s="1">
        <v>4200</v>
      </c>
      <c r="F19" s="1">
        <f>C19+E19</f>
        <v>17300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9100</v>
      </c>
      <c r="D20" s="1">
        <v>9100</v>
      </c>
      <c r="E20" s="1"/>
      <c r="F20" s="1">
        <f>C20+E20</f>
        <v>9100</v>
      </c>
    </row>
    <row r="21" spans="1:6" ht="63">
      <c r="A21" s="12" t="s">
        <v>91</v>
      </c>
      <c r="B21" s="3">
        <f>B22+B23+B24+B25+B26+B27+B28+B29+B30+B31+B32</f>
        <v>3134300</v>
      </c>
      <c r="C21" s="3">
        <f>C22+C23+C24+C25+C26+C27+C28+C29+C30+C31+C32</f>
        <v>1635321.32</v>
      </c>
      <c r="D21" s="3">
        <f>D22+D23+D24+D25+D26+D27+D28+D29+D30+D31+D32</f>
        <v>1635321.32</v>
      </c>
      <c r="E21" s="3">
        <f>E22+E23+E24+E25+E26+E27+E28+E29+E30+E31+E32</f>
        <v>212642.92</v>
      </c>
      <c r="F21" s="3">
        <f>F22+F23+F24+F25+F26+F27+F28+F29+F30+F31+F32</f>
        <v>1847964.24</v>
      </c>
    </row>
    <row r="22" spans="1:6" ht="15.75">
      <c r="A22" s="8" t="s">
        <v>84</v>
      </c>
      <c r="B22" s="77">
        <v>1011500</v>
      </c>
      <c r="C22" s="77">
        <v>323392.03</v>
      </c>
      <c r="D22" s="77">
        <v>323392.03</v>
      </c>
      <c r="E22" s="77">
        <v>54100</v>
      </c>
      <c r="F22" s="77">
        <f aca="true" t="shared" si="0" ref="F22:F32">C22+E22</f>
        <v>377492.03</v>
      </c>
    </row>
    <row r="23" spans="1:6" ht="15.75">
      <c r="A23" s="11" t="s">
        <v>157</v>
      </c>
      <c r="B23" s="77"/>
      <c r="C23" s="77">
        <v>15900</v>
      </c>
      <c r="D23" s="77">
        <v>15900</v>
      </c>
      <c r="E23" s="77">
        <v>43600</v>
      </c>
      <c r="F23" s="77">
        <f t="shared" si="0"/>
        <v>59500</v>
      </c>
    </row>
    <row r="24" spans="1:6" ht="15.75">
      <c r="A24" s="11" t="s">
        <v>85</v>
      </c>
      <c r="B24" s="77"/>
      <c r="C24" s="77">
        <v>180000</v>
      </c>
      <c r="D24" s="77">
        <v>180000</v>
      </c>
      <c r="E24" s="77">
        <v>20000</v>
      </c>
      <c r="F24" s="77">
        <f t="shared" si="0"/>
        <v>200000</v>
      </c>
    </row>
    <row r="25" spans="1:6" ht="15.75">
      <c r="A25" s="11" t="s">
        <v>81</v>
      </c>
      <c r="B25" s="77">
        <v>305500</v>
      </c>
      <c r="C25" s="77">
        <v>147768</v>
      </c>
      <c r="D25" s="77">
        <v>147768</v>
      </c>
      <c r="E25" s="77">
        <v>24138</v>
      </c>
      <c r="F25" s="77">
        <f t="shared" si="0"/>
        <v>171906</v>
      </c>
    </row>
    <row r="26" spans="1:6" ht="15.75">
      <c r="A26" s="8" t="s">
        <v>156</v>
      </c>
      <c r="B26" s="77"/>
      <c r="C26" s="77"/>
      <c r="D26" s="77"/>
      <c r="E26" s="77"/>
      <c r="F26" s="77">
        <f t="shared" si="0"/>
        <v>0</v>
      </c>
    </row>
    <row r="27" spans="1:6" ht="15.75">
      <c r="A27" s="94" t="s">
        <v>134</v>
      </c>
      <c r="B27" s="14">
        <v>1162200</v>
      </c>
      <c r="C27" s="14">
        <v>655491.22</v>
      </c>
      <c r="D27" s="14">
        <v>655491.22</v>
      </c>
      <c r="E27" s="14"/>
      <c r="F27" s="77">
        <f t="shared" si="0"/>
        <v>655491.22</v>
      </c>
    </row>
    <row r="28" spans="1:6" ht="15.75">
      <c r="A28" s="94" t="s">
        <v>130</v>
      </c>
      <c r="B28" s="1">
        <v>422000</v>
      </c>
      <c r="C28" s="1">
        <v>215266.27</v>
      </c>
      <c r="D28" s="1">
        <v>215266.27</v>
      </c>
      <c r="E28" s="1">
        <v>51207.6</v>
      </c>
      <c r="F28" s="77">
        <f t="shared" si="0"/>
        <v>266473.87</v>
      </c>
    </row>
    <row r="29" spans="1:6" ht="15.75">
      <c r="A29" s="94" t="s">
        <v>131</v>
      </c>
      <c r="B29" s="1">
        <v>86300</v>
      </c>
      <c r="C29" s="1">
        <v>44623.94</v>
      </c>
      <c r="D29" s="1">
        <v>44623.94</v>
      </c>
      <c r="E29" s="1"/>
      <c r="F29" s="77">
        <f t="shared" si="0"/>
        <v>44623.94</v>
      </c>
    </row>
    <row r="30" spans="1:6" ht="15.75">
      <c r="A30" s="8" t="s">
        <v>74</v>
      </c>
      <c r="B30" s="1">
        <v>28900</v>
      </c>
      <c r="C30" s="1">
        <v>9600</v>
      </c>
      <c r="D30" s="1">
        <v>9600</v>
      </c>
      <c r="E30" s="1">
        <v>3381</v>
      </c>
      <c r="F30" s="77">
        <f t="shared" si="0"/>
        <v>12981</v>
      </c>
    </row>
    <row r="31" spans="1:6" ht="15.75">
      <c r="A31" s="8" t="s">
        <v>75</v>
      </c>
      <c r="B31" s="1">
        <v>13000</v>
      </c>
      <c r="C31" s="1"/>
      <c r="D31" s="1"/>
      <c r="E31" s="1"/>
      <c r="F31" s="77">
        <f t="shared" si="0"/>
        <v>0</v>
      </c>
    </row>
    <row r="32" spans="1:6" ht="15.75">
      <c r="A32" s="8" t="s">
        <v>147</v>
      </c>
      <c r="B32" s="1">
        <v>104900</v>
      </c>
      <c r="C32" s="1">
        <v>43279.86</v>
      </c>
      <c r="D32" s="1">
        <v>43279.86</v>
      </c>
      <c r="E32" s="1">
        <v>16216.32</v>
      </c>
      <c r="F32" s="77">
        <f t="shared" si="0"/>
        <v>59496.18</v>
      </c>
    </row>
    <row r="33" spans="1:6" ht="49.5" customHeight="1">
      <c r="A33" s="12" t="s">
        <v>95</v>
      </c>
      <c r="B33" s="78">
        <f>B34+B35+B36+B37+B38+B39</f>
        <v>178400</v>
      </c>
      <c r="C33" s="78">
        <f>C34+C35+C36+C37+C38+C39</f>
        <v>93051</v>
      </c>
      <c r="D33" s="78">
        <f>D34+D35+D36+D37+D38+D39</f>
        <v>93051</v>
      </c>
      <c r="E33" s="78">
        <f>E34+E35+E36+E37+E38+E39</f>
        <v>20003.61</v>
      </c>
      <c r="F33" s="78">
        <f>F34+F35+F36+F37+F38+F39</f>
        <v>113054.61</v>
      </c>
    </row>
    <row r="34" spans="1:6" ht="15.75">
      <c r="A34" s="11" t="s">
        <v>82</v>
      </c>
      <c r="B34" s="77">
        <v>137000</v>
      </c>
      <c r="C34" s="77">
        <v>43444.45</v>
      </c>
      <c r="D34" s="77">
        <v>43444.45</v>
      </c>
      <c r="E34" s="77">
        <v>12266.61</v>
      </c>
      <c r="F34" s="77">
        <f aca="true" t="shared" si="1" ref="F34:F39">C34+E34</f>
        <v>55711.06</v>
      </c>
    </row>
    <row r="35" spans="1:6" ht="15.75">
      <c r="A35" s="8" t="s">
        <v>77</v>
      </c>
      <c r="B35" s="77"/>
      <c r="C35" s="77">
        <v>31955.55</v>
      </c>
      <c r="D35" s="77">
        <v>31955.55</v>
      </c>
      <c r="E35" s="77"/>
      <c r="F35" s="77">
        <f t="shared" si="1"/>
        <v>31955.55</v>
      </c>
    </row>
    <row r="36" spans="1:6" ht="15.75">
      <c r="A36" s="11" t="s">
        <v>83</v>
      </c>
      <c r="B36" s="77">
        <v>41400</v>
      </c>
      <c r="C36" s="77">
        <v>17651</v>
      </c>
      <c r="D36" s="77">
        <v>17651</v>
      </c>
      <c r="E36" s="77">
        <v>7737</v>
      </c>
      <c r="F36" s="77">
        <f t="shared" si="1"/>
        <v>25388</v>
      </c>
    </row>
    <row r="37" spans="1:6" ht="15.75">
      <c r="A37" s="94" t="s">
        <v>129</v>
      </c>
      <c r="B37" s="77"/>
      <c r="C37" s="77"/>
      <c r="D37" s="77"/>
      <c r="E37" s="77"/>
      <c r="F37" s="77">
        <f t="shared" si="1"/>
        <v>0</v>
      </c>
    </row>
    <row r="38" spans="1:6" ht="15.75">
      <c r="A38" s="94" t="s">
        <v>130</v>
      </c>
      <c r="B38" s="77"/>
      <c r="C38" s="77"/>
      <c r="D38" s="77"/>
      <c r="E38" s="77"/>
      <c r="F38" s="77">
        <f t="shared" si="1"/>
        <v>0</v>
      </c>
    </row>
    <row r="39" spans="1:6" ht="15.75">
      <c r="A39" s="94" t="s">
        <v>131</v>
      </c>
      <c r="B39" s="77"/>
      <c r="C39" s="77"/>
      <c r="D39" s="77"/>
      <c r="E39" s="77"/>
      <c r="F39" s="77">
        <f t="shared" si="1"/>
        <v>0</v>
      </c>
    </row>
    <row r="40" spans="1:6" ht="31.5">
      <c r="A40" s="6" t="s">
        <v>87</v>
      </c>
      <c r="B40" s="3">
        <f>B41+B42</f>
        <v>256300</v>
      </c>
      <c r="C40" s="3">
        <f>C41+C42</f>
        <v>128200</v>
      </c>
      <c r="D40" s="3">
        <f>D41+D42</f>
        <v>128200</v>
      </c>
      <c r="E40" s="3">
        <f>E41+E42</f>
        <v>33650.24</v>
      </c>
      <c r="F40" s="3">
        <f>F41+F42</f>
        <v>161850.24</v>
      </c>
    </row>
    <row r="41" spans="1:6" ht="17.25" customHeight="1">
      <c r="A41" s="8" t="s">
        <v>5</v>
      </c>
      <c r="B41" s="1">
        <v>198400</v>
      </c>
      <c r="C41" s="1">
        <v>99200</v>
      </c>
      <c r="D41" s="1">
        <v>99200</v>
      </c>
      <c r="E41" s="1">
        <v>25116.78</v>
      </c>
      <c r="F41" s="1">
        <f>C41+E41</f>
        <v>124316.78</v>
      </c>
    </row>
    <row r="42" spans="1:6" ht="15" customHeight="1">
      <c r="A42" s="8" t="s">
        <v>6</v>
      </c>
      <c r="B42" s="1">
        <v>57900</v>
      </c>
      <c r="C42" s="1">
        <v>29000</v>
      </c>
      <c r="D42" s="1">
        <v>29000</v>
      </c>
      <c r="E42" s="1">
        <v>8533.46</v>
      </c>
      <c r="F42" s="1">
        <f>C42+E42</f>
        <v>37533.46</v>
      </c>
    </row>
    <row r="43" spans="1:6" ht="34.5" customHeight="1">
      <c r="A43" s="6" t="s">
        <v>88</v>
      </c>
      <c r="B43" s="3">
        <v>145500</v>
      </c>
      <c r="C43" s="15">
        <v>72568</v>
      </c>
      <c r="D43" s="15">
        <v>72568</v>
      </c>
      <c r="E43" s="15">
        <v>45132</v>
      </c>
      <c r="F43" s="1">
        <f>C43+E43</f>
        <v>117700</v>
      </c>
    </row>
    <row r="44" spans="1:6" ht="25.5" customHeight="1">
      <c r="A44" s="81" t="s">
        <v>96</v>
      </c>
      <c r="B44" s="3">
        <f>B45</f>
        <v>159500</v>
      </c>
      <c r="C44" s="3">
        <f>C45</f>
        <v>79800</v>
      </c>
      <c r="D44" s="3">
        <f>D45</f>
        <v>79800</v>
      </c>
      <c r="E44" s="3">
        <f>E45</f>
        <v>39900</v>
      </c>
      <c r="F44" s="3">
        <f>F45</f>
        <v>119700</v>
      </c>
    </row>
    <row r="45" spans="1:6" ht="51.75" customHeight="1">
      <c r="A45" s="82" t="s">
        <v>132</v>
      </c>
      <c r="B45" s="3">
        <f>SUM(B46:B46)</f>
        <v>159500</v>
      </c>
      <c r="C45" s="3">
        <f>SUM(C46:C46)</f>
        <v>79800</v>
      </c>
      <c r="D45" s="3">
        <f>SUM(D46:D46)</f>
        <v>79800</v>
      </c>
      <c r="E45" s="3">
        <f>SUM(E46:E46)</f>
        <v>39900</v>
      </c>
      <c r="F45" s="3">
        <f>SUM(F46:F46)</f>
        <v>119700</v>
      </c>
    </row>
    <row r="46" spans="1:6" ht="15.75" customHeight="1" thickBot="1">
      <c r="A46" s="83" t="s">
        <v>4</v>
      </c>
      <c r="B46" s="1">
        <v>159500</v>
      </c>
      <c r="C46" s="1">
        <v>79800</v>
      </c>
      <c r="D46" s="1">
        <v>79800</v>
      </c>
      <c r="E46" s="1">
        <v>39900</v>
      </c>
      <c r="F46" s="1">
        <f>C46+E46</f>
        <v>119700</v>
      </c>
    </row>
    <row r="47" spans="1:6" ht="30" customHeight="1">
      <c r="A47" s="16" t="s">
        <v>133</v>
      </c>
      <c r="B47" s="17">
        <f>SUM(B48:B65)+B75</f>
        <v>686000</v>
      </c>
      <c r="C47" s="17">
        <f>SUM(C48:C65)+C75</f>
        <v>171616</v>
      </c>
      <c r="D47" s="17">
        <f>SUM(D48:D65)+D75</f>
        <v>171566</v>
      </c>
      <c r="E47" s="17">
        <f>SUM(E48:E65)+E75</f>
        <v>98692</v>
      </c>
      <c r="F47" s="17">
        <f>SUM(F48:F65)+F75</f>
        <v>270308</v>
      </c>
    </row>
    <row r="48" spans="1:6" ht="30" customHeight="1">
      <c r="A48" s="86" t="s">
        <v>108</v>
      </c>
      <c r="B48" s="3"/>
      <c r="C48" s="3"/>
      <c r="D48" s="3"/>
      <c r="E48" s="3"/>
      <c r="F48" s="3"/>
    </row>
    <row r="49" spans="1:6" ht="47.25">
      <c r="A49" s="4" t="s">
        <v>122</v>
      </c>
      <c r="B49" s="3">
        <v>52800</v>
      </c>
      <c r="C49" s="3">
        <v>33800</v>
      </c>
      <c r="D49" s="3">
        <v>33750</v>
      </c>
      <c r="E49" s="3"/>
      <c r="F49" s="3">
        <f>C49+E49</f>
        <v>33800</v>
      </c>
    </row>
    <row r="50" spans="1:6" ht="79.5" customHeight="1">
      <c r="A50" s="6" t="s">
        <v>97</v>
      </c>
      <c r="B50" s="1">
        <v>183200</v>
      </c>
      <c r="C50" s="1">
        <v>83400</v>
      </c>
      <c r="D50" s="1">
        <v>83400</v>
      </c>
      <c r="E50" s="1">
        <v>46400</v>
      </c>
      <c r="F50" s="3">
        <f>C50+E50</f>
        <v>129800</v>
      </c>
    </row>
    <row r="51" spans="1:6" ht="47.25">
      <c r="A51" s="6" t="s">
        <v>104</v>
      </c>
      <c r="B51" s="1">
        <v>23700</v>
      </c>
      <c r="C51" s="1">
        <v>8800</v>
      </c>
      <c r="D51" s="1">
        <v>8800</v>
      </c>
      <c r="E51" s="1"/>
      <c r="F51" s="3">
        <f>C51+E51</f>
        <v>8800</v>
      </c>
    </row>
    <row r="52" spans="1:6" ht="18" customHeight="1">
      <c r="A52" s="7" t="s">
        <v>99</v>
      </c>
      <c r="B52" s="1"/>
      <c r="C52" s="1"/>
      <c r="D52" s="1"/>
      <c r="E52" s="1"/>
      <c r="F52" s="1"/>
    </row>
    <row r="53" spans="1:6" ht="18" customHeight="1">
      <c r="A53" s="7" t="s">
        <v>98</v>
      </c>
      <c r="B53" s="1"/>
      <c r="C53" s="1"/>
      <c r="D53" s="1"/>
      <c r="E53" s="1"/>
      <c r="F53" s="1"/>
    </row>
    <row r="54" spans="1:6" ht="32.25" customHeight="1">
      <c r="A54" s="85" t="s">
        <v>100</v>
      </c>
      <c r="B54" s="1">
        <v>45000</v>
      </c>
      <c r="C54" s="1"/>
      <c r="D54" s="1"/>
      <c r="E54" s="1">
        <v>20000</v>
      </c>
      <c r="F54" s="1">
        <f aca="true" t="shared" si="2" ref="F54:F64">C54+E54</f>
        <v>20000</v>
      </c>
    </row>
    <row r="55" spans="1:6" ht="34.5" customHeight="1">
      <c r="A55" s="85" t="s">
        <v>101</v>
      </c>
      <c r="B55" s="1">
        <v>200000</v>
      </c>
      <c r="C55" s="1"/>
      <c r="D55" s="1"/>
      <c r="E55" s="1"/>
      <c r="F55" s="1">
        <f t="shared" si="2"/>
        <v>0</v>
      </c>
    </row>
    <row r="56" spans="1:6" ht="25.5" customHeight="1">
      <c r="A56" s="85" t="s">
        <v>101</v>
      </c>
      <c r="B56" s="1"/>
      <c r="C56" s="1"/>
      <c r="D56" s="1"/>
      <c r="E56" s="1"/>
      <c r="F56" s="1">
        <f t="shared" si="2"/>
        <v>0</v>
      </c>
    </row>
    <row r="57" spans="1:6" ht="33.75" customHeight="1">
      <c r="A57" s="85" t="s">
        <v>102</v>
      </c>
      <c r="B57" s="1">
        <v>18500</v>
      </c>
      <c r="C57" s="1">
        <v>3800</v>
      </c>
      <c r="D57" s="1">
        <v>3800</v>
      </c>
      <c r="E57" s="1">
        <v>6540</v>
      </c>
      <c r="F57" s="1">
        <f t="shared" si="2"/>
        <v>10340</v>
      </c>
    </row>
    <row r="58" spans="1:6" ht="33.75" customHeight="1">
      <c r="A58" s="85" t="s">
        <v>103</v>
      </c>
      <c r="B58" s="1">
        <v>61600</v>
      </c>
      <c r="C58" s="1">
        <v>36716</v>
      </c>
      <c r="D58" s="1">
        <v>36716</v>
      </c>
      <c r="E58" s="1">
        <v>11252</v>
      </c>
      <c r="F58" s="1">
        <f t="shared" si="2"/>
        <v>47968</v>
      </c>
    </row>
    <row r="59" spans="1:6" ht="52.5" customHeight="1">
      <c r="A59" s="85" t="s">
        <v>105</v>
      </c>
      <c r="B59" s="1">
        <v>5000</v>
      </c>
      <c r="C59" s="1">
        <v>5000</v>
      </c>
      <c r="D59" s="1">
        <v>5000</v>
      </c>
      <c r="E59" s="1"/>
      <c r="F59" s="1">
        <f t="shared" si="2"/>
        <v>5000</v>
      </c>
    </row>
    <row r="60" spans="1:6" ht="47.25" customHeight="1">
      <c r="A60" s="85" t="s">
        <v>106</v>
      </c>
      <c r="B60" s="1">
        <v>100</v>
      </c>
      <c r="C60" s="1">
        <v>100</v>
      </c>
      <c r="D60" s="1">
        <v>100</v>
      </c>
      <c r="E60" s="1"/>
      <c r="F60" s="1">
        <f t="shared" si="2"/>
        <v>100</v>
      </c>
    </row>
    <row r="61" spans="1:6" ht="47.25">
      <c r="A61" s="85" t="s">
        <v>107</v>
      </c>
      <c r="B61" s="1"/>
      <c r="C61" s="1"/>
      <c r="D61" s="1"/>
      <c r="E61" s="1"/>
      <c r="F61" s="1">
        <f t="shared" si="2"/>
        <v>0</v>
      </c>
    </row>
    <row r="62" spans="1:6" ht="15.75">
      <c r="A62" s="85" t="s">
        <v>174</v>
      </c>
      <c r="B62" s="1">
        <v>26100</v>
      </c>
      <c r="C62" s="1"/>
      <c r="D62" s="1"/>
      <c r="E62" s="1">
        <v>14500</v>
      </c>
      <c r="F62" s="1">
        <f t="shared" si="2"/>
        <v>14500</v>
      </c>
    </row>
    <row r="63" spans="1:6" ht="22.5" customHeight="1">
      <c r="A63" s="6" t="s">
        <v>109</v>
      </c>
      <c r="B63" s="1"/>
      <c r="C63" s="1"/>
      <c r="D63" s="1"/>
      <c r="E63" s="1"/>
      <c r="F63" s="1">
        <f t="shared" si="2"/>
        <v>0</v>
      </c>
    </row>
    <row r="64" spans="1:6" ht="22.5" customHeight="1">
      <c r="A64" s="6" t="s">
        <v>110</v>
      </c>
      <c r="B64" s="1"/>
      <c r="C64" s="1"/>
      <c r="D64" s="1"/>
      <c r="E64" s="1"/>
      <c r="F64" s="1">
        <f t="shared" si="2"/>
        <v>0</v>
      </c>
    </row>
    <row r="65" spans="1:6" ht="51.75" customHeight="1">
      <c r="A65" s="6" t="s">
        <v>111</v>
      </c>
      <c r="B65" s="3">
        <f>SUM(B66:B74)</f>
        <v>70000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</row>
    <row r="66" spans="1:6" ht="38.25">
      <c r="A66" s="87" t="s">
        <v>112</v>
      </c>
      <c r="B66" s="3"/>
      <c r="C66" s="3"/>
      <c r="D66" s="3"/>
      <c r="E66" s="3"/>
      <c r="F66" s="3"/>
    </row>
    <row r="67" spans="1:6" ht="25.5">
      <c r="A67" s="87" t="s">
        <v>113</v>
      </c>
      <c r="B67" s="3"/>
      <c r="C67" s="3"/>
      <c r="D67" s="3"/>
      <c r="E67" s="3"/>
      <c r="F67" s="3"/>
    </row>
    <row r="68" spans="1:6" ht="25.5">
      <c r="A68" s="87" t="s">
        <v>114</v>
      </c>
      <c r="B68" s="3"/>
      <c r="C68" s="3"/>
      <c r="D68" s="3"/>
      <c r="E68" s="3"/>
      <c r="F68" s="3"/>
    </row>
    <row r="69" spans="1:6" ht="83.25" customHeight="1">
      <c r="A69" s="95" t="s">
        <v>143</v>
      </c>
      <c r="B69" s="3"/>
      <c r="C69" s="3"/>
      <c r="D69" s="3"/>
      <c r="E69" s="3"/>
      <c r="F69" s="3"/>
    </row>
    <row r="70" spans="1:6" ht="25.5">
      <c r="A70" s="87" t="s">
        <v>116</v>
      </c>
      <c r="B70" s="3"/>
      <c r="C70" s="3"/>
      <c r="D70" s="3"/>
      <c r="E70" s="3"/>
      <c r="F70" s="3"/>
    </row>
    <row r="71" spans="1:6" ht="25.5">
      <c r="A71" s="87" t="s">
        <v>117</v>
      </c>
      <c r="B71" s="3">
        <v>70000</v>
      </c>
      <c r="C71" s="3"/>
      <c r="D71" s="3"/>
      <c r="E71" s="3"/>
      <c r="F71" s="3">
        <f>C71+E71</f>
        <v>0</v>
      </c>
    </row>
    <row r="72" spans="1:6" ht="27" customHeight="1">
      <c r="A72" s="88" t="s">
        <v>118</v>
      </c>
      <c r="B72" s="3"/>
      <c r="C72" s="3"/>
      <c r="D72" s="3"/>
      <c r="E72" s="3"/>
      <c r="F72" s="3"/>
    </row>
    <row r="73" spans="1:6" ht="25.5">
      <c r="A73" s="88" t="s">
        <v>119</v>
      </c>
      <c r="B73" s="3"/>
      <c r="C73" s="3"/>
      <c r="D73" s="3"/>
      <c r="E73" s="3"/>
      <c r="F73" s="3"/>
    </row>
    <row r="74" spans="1:6" ht="25.5">
      <c r="A74" s="87" t="s">
        <v>120</v>
      </c>
      <c r="B74" s="3"/>
      <c r="C74" s="3"/>
      <c r="D74" s="3"/>
      <c r="E74" s="3"/>
      <c r="F74" s="3"/>
    </row>
    <row r="75" spans="1:6" ht="28.5" customHeight="1" thickBot="1">
      <c r="A75" s="89" t="s">
        <v>121</v>
      </c>
      <c r="B75" s="48"/>
      <c r="C75" s="48"/>
      <c r="D75" s="48"/>
      <c r="E75" s="48"/>
      <c r="F75" s="48"/>
    </row>
    <row r="76" spans="1:6" ht="28.5" customHeight="1">
      <c r="A76" s="92" t="s">
        <v>123</v>
      </c>
      <c r="B76" s="93">
        <f>B77</f>
        <v>0</v>
      </c>
      <c r="C76" s="93">
        <f>C77</f>
        <v>0</v>
      </c>
      <c r="D76" s="93">
        <f>D77</f>
        <v>0</v>
      </c>
      <c r="E76" s="93">
        <f>E77</f>
        <v>0</v>
      </c>
      <c r="F76" s="93">
        <f>F77</f>
        <v>0</v>
      </c>
    </row>
    <row r="77" spans="1:6" ht="51.75" customHeight="1" thickBot="1">
      <c r="A77" s="91" t="s">
        <v>124</v>
      </c>
      <c r="B77" s="90"/>
      <c r="C77" s="90"/>
      <c r="D77" s="90"/>
      <c r="E77" s="90"/>
      <c r="F77" s="90"/>
    </row>
    <row r="78" spans="1:6" ht="16.5" thickBot="1">
      <c r="A78" s="18" t="s">
        <v>3</v>
      </c>
      <c r="B78" s="19">
        <f>B76+B47+B9</f>
        <v>15527300</v>
      </c>
      <c r="C78" s="19">
        <f>C76+C47+C9</f>
        <v>9012180.32</v>
      </c>
      <c r="D78" s="19">
        <f>D76+D47+D9</f>
        <v>9012130.32</v>
      </c>
      <c r="E78" s="19">
        <f>E76+E47+E9</f>
        <v>1601531.77</v>
      </c>
      <c r="F78" s="19">
        <f>F76+F47+F9</f>
        <v>10613712.09</v>
      </c>
    </row>
    <row r="79" spans="1:6" ht="15.75">
      <c r="A79" s="20"/>
      <c r="B79" s="21"/>
      <c r="C79" s="21"/>
      <c r="D79" s="21"/>
      <c r="E79" s="21"/>
      <c r="F79" s="21"/>
    </row>
    <row r="80" spans="1:6" ht="15.75">
      <c r="A80" s="20" t="s">
        <v>154</v>
      </c>
      <c r="B80" s="22"/>
      <c r="C80" s="22"/>
      <c r="D80" s="22"/>
      <c r="E80" s="22"/>
      <c r="F80" s="22"/>
    </row>
    <row r="81" spans="1:6" ht="16.5" customHeight="1" thickBot="1">
      <c r="A81" s="123" t="s">
        <v>125</v>
      </c>
      <c r="B81" s="123"/>
      <c r="C81" s="123"/>
      <c r="D81" s="123"/>
      <c r="E81" s="123"/>
      <c r="F81" s="23"/>
    </row>
    <row r="82" spans="1:6" ht="16.5" thickBot="1">
      <c r="A82" s="113" t="s">
        <v>153</v>
      </c>
      <c r="B82" s="113" t="s">
        <v>51</v>
      </c>
      <c r="C82" s="115" t="s">
        <v>53</v>
      </c>
      <c r="D82" s="116"/>
      <c r="E82" s="117"/>
      <c r="F82" s="23"/>
    </row>
    <row r="83" spans="1:6" ht="48" thickBot="1">
      <c r="A83" s="114"/>
      <c r="B83" s="114"/>
      <c r="C83" s="26" t="s">
        <v>12</v>
      </c>
      <c r="D83" s="26" t="s">
        <v>13</v>
      </c>
      <c r="E83" s="26" t="s">
        <v>14</v>
      </c>
      <c r="F83" s="23"/>
    </row>
    <row r="84" spans="1:6" ht="15.75">
      <c r="A84" s="27" t="s">
        <v>15</v>
      </c>
      <c r="B84" s="27"/>
      <c r="C84" s="28">
        <f>SUM(C85:C89)</f>
        <v>47950.380000000005</v>
      </c>
      <c r="D84" s="28">
        <f>SUM(D85:D89)</f>
        <v>203309.21000000002</v>
      </c>
      <c r="E84" s="28">
        <f>SUM(E85:E89)</f>
        <v>973782</v>
      </c>
      <c r="F84" s="23"/>
    </row>
    <row r="85" spans="1:6" ht="18" customHeight="1">
      <c r="A85" s="29" t="s">
        <v>16</v>
      </c>
      <c r="B85" s="29" t="s">
        <v>52</v>
      </c>
      <c r="C85" s="96">
        <v>486.9</v>
      </c>
      <c r="D85" s="96">
        <v>17885.04</v>
      </c>
      <c r="E85" s="96">
        <v>67106.41</v>
      </c>
      <c r="F85" s="23"/>
    </row>
    <row r="86" spans="1:6" ht="18" customHeight="1">
      <c r="A86" s="102" t="s">
        <v>160</v>
      </c>
      <c r="B86" s="103" t="s">
        <v>52</v>
      </c>
      <c r="C86" s="105">
        <v>5132.87</v>
      </c>
      <c r="D86" s="105">
        <v>63114.91</v>
      </c>
      <c r="E86" s="105">
        <v>63114.91</v>
      </c>
      <c r="F86" s="23"/>
    </row>
    <row r="87" spans="1:6" ht="15.75">
      <c r="A87" s="33" t="s">
        <v>159</v>
      </c>
      <c r="B87" s="104" t="s">
        <v>52</v>
      </c>
      <c r="C87" s="105">
        <v>3219.82</v>
      </c>
      <c r="D87" s="105">
        <v>36000.86</v>
      </c>
      <c r="E87" s="105">
        <v>36000.86</v>
      </c>
      <c r="F87" s="23"/>
    </row>
    <row r="88" spans="1:6" ht="15.75">
      <c r="A88" s="33" t="s">
        <v>17</v>
      </c>
      <c r="B88" s="33" t="s">
        <v>52</v>
      </c>
      <c r="C88" s="34">
        <v>12056</v>
      </c>
      <c r="D88" s="34">
        <v>35180.07</v>
      </c>
      <c r="E88" s="34">
        <v>736294.63</v>
      </c>
      <c r="F88" s="23"/>
    </row>
    <row r="89" spans="1:6" ht="16.5" thickBot="1">
      <c r="A89" s="25" t="s">
        <v>18</v>
      </c>
      <c r="B89" s="25" t="s">
        <v>52</v>
      </c>
      <c r="C89" s="99">
        <v>27054.79</v>
      </c>
      <c r="D89" s="99">
        <v>51128.33</v>
      </c>
      <c r="E89" s="99">
        <v>71265.19</v>
      </c>
      <c r="F89" s="23"/>
    </row>
    <row r="90" spans="1:6" ht="16.5" thickBot="1">
      <c r="A90" s="36"/>
      <c r="B90" s="23"/>
      <c r="C90" s="23"/>
      <c r="D90" s="23"/>
      <c r="E90" s="23"/>
      <c r="F90" s="23"/>
    </row>
    <row r="91" spans="1:6" ht="16.5" thickBot="1">
      <c r="A91" s="113" t="s">
        <v>11</v>
      </c>
      <c r="B91" s="113" t="s">
        <v>51</v>
      </c>
      <c r="C91" s="115" t="s">
        <v>54</v>
      </c>
      <c r="D91" s="116"/>
      <c r="E91" s="117"/>
      <c r="F91" s="23"/>
    </row>
    <row r="92" spans="1:6" ht="48" thickBot="1">
      <c r="A92" s="114"/>
      <c r="B92" s="114"/>
      <c r="C92" s="26" t="s">
        <v>12</v>
      </c>
      <c r="D92" s="26" t="s">
        <v>13</v>
      </c>
      <c r="E92" s="26" t="s">
        <v>14</v>
      </c>
      <c r="F92" s="23"/>
    </row>
    <row r="93" spans="1:6" ht="15.75">
      <c r="A93" s="37" t="s">
        <v>15</v>
      </c>
      <c r="B93" s="38"/>
      <c r="C93" s="28">
        <f>SUM(C94:C101)</f>
        <v>169117.04000000004</v>
      </c>
      <c r="D93" s="28">
        <f>SUM(D94:D101)</f>
        <v>424910.62000000005</v>
      </c>
      <c r="E93" s="28">
        <f>SUM(E94:E101)</f>
        <v>926532.3899999999</v>
      </c>
      <c r="F93" s="23"/>
    </row>
    <row r="94" spans="1:6" ht="15.75">
      <c r="A94" s="33" t="s">
        <v>144</v>
      </c>
      <c r="B94" s="33" t="s">
        <v>52</v>
      </c>
      <c r="C94" s="33"/>
      <c r="D94" s="33"/>
      <c r="E94" s="33">
        <v>100</v>
      </c>
      <c r="F94" s="23"/>
    </row>
    <row r="95" spans="1:6" ht="15.75">
      <c r="A95" s="29" t="s">
        <v>20</v>
      </c>
      <c r="B95" s="29" t="s">
        <v>52</v>
      </c>
      <c r="C95" s="29">
        <v>459.84</v>
      </c>
      <c r="D95" s="29">
        <v>1884.53</v>
      </c>
      <c r="E95" s="29">
        <v>7539.72</v>
      </c>
      <c r="F95" s="23"/>
    </row>
    <row r="96" spans="1:6" ht="15.75">
      <c r="A96" s="29" t="s">
        <v>21</v>
      </c>
      <c r="B96" s="29" t="s">
        <v>52</v>
      </c>
      <c r="C96" s="29"/>
      <c r="D96" s="29"/>
      <c r="E96" s="29"/>
      <c r="F96" s="23"/>
    </row>
    <row r="97" spans="1:6" ht="15.75">
      <c r="A97" s="29" t="s">
        <v>22</v>
      </c>
      <c r="B97" s="29" t="s">
        <v>52</v>
      </c>
      <c r="C97" s="29">
        <v>8840</v>
      </c>
      <c r="D97" s="29">
        <v>137863.26</v>
      </c>
      <c r="E97" s="29">
        <v>148439.92</v>
      </c>
      <c r="F97" s="23"/>
    </row>
    <row r="98" spans="1:6" ht="15.75">
      <c r="A98" s="29" t="s">
        <v>23</v>
      </c>
      <c r="B98" s="29" t="s">
        <v>52</v>
      </c>
      <c r="C98" s="29">
        <v>92220.85</v>
      </c>
      <c r="D98" s="29">
        <v>213853.39</v>
      </c>
      <c r="E98" s="29">
        <v>233319.34</v>
      </c>
      <c r="F98" s="23"/>
    </row>
    <row r="99" spans="1:6" ht="15.75">
      <c r="A99" s="29" t="s">
        <v>145</v>
      </c>
      <c r="B99" s="29" t="s">
        <v>52</v>
      </c>
      <c r="C99" s="29">
        <v>8455.35</v>
      </c>
      <c r="D99" s="29">
        <v>11309.01</v>
      </c>
      <c r="E99" s="29">
        <v>25670.17</v>
      </c>
      <c r="F99" s="23"/>
    </row>
    <row r="100" spans="1:6" ht="16.5" thickBot="1">
      <c r="A100" s="33" t="s">
        <v>59</v>
      </c>
      <c r="B100" s="25" t="s">
        <v>52</v>
      </c>
      <c r="C100" s="25">
        <v>49624.3</v>
      </c>
      <c r="D100" s="25">
        <v>49624.3</v>
      </c>
      <c r="E100" s="25">
        <v>496926.79</v>
      </c>
      <c r="F100" s="23"/>
    </row>
    <row r="101" spans="1:6" ht="16.5" thickBot="1">
      <c r="A101" s="98" t="s">
        <v>146</v>
      </c>
      <c r="B101" s="25" t="s">
        <v>52</v>
      </c>
      <c r="C101" s="25">
        <v>9516.7</v>
      </c>
      <c r="D101" s="25">
        <v>10376.13</v>
      </c>
      <c r="E101" s="25">
        <v>14536.45</v>
      </c>
      <c r="F101" s="23"/>
    </row>
    <row r="102" spans="1:6" ht="15.75">
      <c r="A102" s="36"/>
      <c r="B102" s="23"/>
      <c r="C102" s="23"/>
      <c r="D102" s="23"/>
      <c r="E102" s="23"/>
      <c r="F102" s="23"/>
    </row>
    <row r="103" spans="1:6" ht="16.5" thickBot="1">
      <c r="A103" s="39" t="s">
        <v>126</v>
      </c>
      <c r="B103" s="23"/>
      <c r="C103" s="23"/>
      <c r="D103" s="23"/>
      <c r="E103" s="23"/>
      <c r="F103" s="23"/>
    </row>
    <row r="104" spans="1:6" ht="30" customHeight="1" thickBot="1">
      <c r="A104" s="109" t="s">
        <v>24</v>
      </c>
      <c r="B104" s="115" t="s">
        <v>25</v>
      </c>
      <c r="C104" s="117"/>
      <c r="D104" s="115" t="s">
        <v>26</v>
      </c>
      <c r="E104" s="117"/>
      <c r="F104" s="109" t="s">
        <v>27</v>
      </c>
    </row>
    <row r="105" spans="1:6" ht="21" customHeight="1" thickBot="1">
      <c r="A105" s="110"/>
      <c r="B105" s="40" t="s">
        <v>28</v>
      </c>
      <c r="C105" s="40" t="s">
        <v>29</v>
      </c>
      <c r="D105" s="40" t="s">
        <v>28</v>
      </c>
      <c r="E105" s="40" t="s">
        <v>29</v>
      </c>
      <c r="F105" s="110"/>
    </row>
    <row r="106" spans="1:6" ht="24" customHeight="1">
      <c r="A106" s="41" t="s">
        <v>63</v>
      </c>
      <c r="B106" s="28">
        <f>B107+B108+B109+B110+B111+B112+B113+B114+B115</f>
        <v>744082.45</v>
      </c>
      <c r="C106" s="28">
        <f>C107+C108+C109+C110+C111+C112+C113+C114+C115</f>
        <v>0</v>
      </c>
      <c r="D106" s="28">
        <f>D107+D108+D109+D110+D111+D112+D113+D114+D115</f>
        <v>744082.45</v>
      </c>
      <c r="E106" s="28">
        <f>E107+E108+E109+E110+E111+E112+E113+E114+E115</f>
        <v>0</v>
      </c>
      <c r="F106" s="42"/>
    </row>
    <row r="107" spans="1:6" ht="15.75">
      <c r="A107" s="43" t="s">
        <v>30</v>
      </c>
      <c r="B107" s="77">
        <f>E13+E15+E22+E24+E35+E34+E41</f>
        <v>578623.39</v>
      </c>
      <c r="C107" s="44"/>
      <c r="D107" s="1">
        <f aca="true" t="shared" si="3" ref="D107:D116">B107</f>
        <v>578623.39</v>
      </c>
      <c r="E107" s="44"/>
      <c r="F107" s="45"/>
    </row>
    <row r="108" spans="1:6" ht="15.75">
      <c r="A108" s="43" t="s">
        <v>31</v>
      </c>
      <c r="B108" s="77">
        <f>E17+E26+E36+E42</f>
        <v>66770.45999999999</v>
      </c>
      <c r="C108" s="44"/>
      <c r="D108" s="1">
        <f t="shared" si="3"/>
        <v>66770.45999999999</v>
      </c>
      <c r="E108" s="44"/>
      <c r="F108" s="45"/>
    </row>
    <row r="109" spans="1:6" ht="15.75">
      <c r="A109" s="43" t="s">
        <v>7</v>
      </c>
      <c r="B109" s="46">
        <f>E19+E20</f>
        <v>4200</v>
      </c>
      <c r="C109" s="44"/>
      <c r="D109" s="1">
        <f t="shared" si="3"/>
        <v>4200</v>
      </c>
      <c r="E109" s="44"/>
      <c r="F109" s="45"/>
    </row>
    <row r="110" spans="1:6" ht="15.75">
      <c r="A110" s="43" t="s">
        <v>32</v>
      </c>
      <c r="B110" s="46">
        <f>E27</f>
        <v>0</v>
      </c>
      <c r="C110" s="44"/>
      <c r="D110" s="1">
        <f t="shared" si="3"/>
        <v>0</v>
      </c>
      <c r="E110" s="44"/>
      <c r="F110" s="45"/>
    </row>
    <row r="111" spans="1:6" ht="15.75">
      <c r="A111" s="43" t="s">
        <v>33</v>
      </c>
      <c r="B111" s="46">
        <f>E28</f>
        <v>51207.6</v>
      </c>
      <c r="C111" s="44"/>
      <c r="D111" s="1">
        <f t="shared" si="3"/>
        <v>51207.6</v>
      </c>
      <c r="E111" s="44"/>
      <c r="F111" s="45"/>
    </row>
    <row r="112" spans="1:6" ht="15.75">
      <c r="A112" s="43" t="s">
        <v>34</v>
      </c>
      <c r="B112" s="1">
        <f>E29</f>
        <v>0</v>
      </c>
      <c r="C112" s="44"/>
      <c r="D112" s="1">
        <f t="shared" si="3"/>
        <v>0</v>
      </c>
      <c r="E112" s="44"/>
      <c r="F112" s="45"/>
    </row>
    <row r="113" spans="1:6" ht="15.75">
      <c r="A113" s="43" t="s">
        <v>35</v>
      </c>
      <c r="B113" s="1">
        <f>E30</f>
        <v>3381</v>
      </c>
      <c r="C113" s="44"/>
      <c r="D113" s="1">
        <f t="shared" si="3"/>
        <v>3381</v>
      </c>
      <c r="E113" s="5"/>
      <c r="F113" s="45"/>
    </row>
    <row r="114" spans="1:6" ht="15.75">
      <c r="A114" s="47" t="s">
        <v>67</v>
      </c>
      <c r="B114" s="48"/>
      <c r="C114" s="49"/>
      <c r="D114" s="1">
        <f t="shared" si="3"/>
        <v>0</v>
      </c>
      <c r="E114" s="50">
        <f>C114</f>
        <v>0</v>
      </c>
      <c r="F114" s="51"/>
    </row>
    <row r="115" spans="1:6" ht="15.75">
      <c r="A115" s="47" t="s">
        <v>68</v>
      </c>
      <c r="B115" s="48">
        <f>E46</f>
        <v>39900</v>
      </c>
      <c r="C115" s="49"/>
      <c r="D115" s="1">
        <f t="shared" si="3"/>
        <v>39900</v>
      </c>
      <c r="E115" s="50"/>
      <c r="F115" s="51"/>
    </row>
    <row r="116" spans="1:6" ht="21.75" customHeight="1" thickBot="1">
      <c r="A116" s="52" t="s">
        <v>70</v>
      </c>
      <c r="B116" s="53">
        <f>E48+E49+E50+E51+E52+E53+E54+E55+E56+E57+E58+E59+E60+E61+E62+E63+E64+E66+E67+E68+E69+E70+E71+E72+E73+E74+E75+E77</f>
        <v>98692</v>
      </c>
      <c r="C116" s="54"/>
      <c r="D116" s="53">
        <f t="shared" si="3"/>
        <v>98692</v>
      </c>
      <c r="E116" s="54"/>
      <c r="F116" s="55"/>
    </row>
    <row r="117" spans="1:6" ht="15.75">
      <c r="A117" s="36"/>
      <c r="B117" s="23"/>
      <c r="C117" s="23"/>
      <c r="D117" s="23"/>
      <c r="E117" s="23"/>
      <c r="F117" s="23"/>
    </row>
    <row r="118" spans="1:6" ht="15.75">
      <c r="A118" s="56" t="s">
        <v>127</v>
      </c>
      <c r="B118" s="56"/>
      <c r="C118" s="56"/>
      <c r="D118" s="23"/>
      <c r="E118" s="23"/>
      <c r="F118" s="23"/>
    </row>
    <row r="119" spans="1:6" ht="15.75">
      <c r="A119" s="57" t="s">
        <v>162</v>
      </c>
      <c r="B119" s="23"/>
      <c r="C119" s="23"/>
      <c r="D119" s="23"/>
      <c r="E119" s="23"/>
      <c r="F119" s="23"/>
    </row>
    <row r="120" spans="1:6" ht="16.5" thickBot="1">
      <c r="A120" s="57" t="s">
        <v>36</v>
      </c>
      <c r="B120" s="23"/>
      <c r="C120" s="23"/>
      <c r="D120" s="23"/>
      <c r="E120" s="23"/>
      <c r="F120" s="23"/>
    </row>
    <row r="121" spans="1:6" ht="48" thickBot="1">
      <c r="A121" s="58" t="s">
        <v>24</v>
      </c>
      <c r="B121" s="59" t="s">
        <v>56</v>
      </c>
      <c r="C121" s="24" t="s">
        <v>57</v>
      </c>
      <c r="D121" s="23"/>
      <c r="E121" s="23"/>
      <c r="F121" s="23"/>
    </row>
    <row r="122" spans="1:6" s="63" customFormat="1" ht="15.75" customHeight="1" thickBot="1">
      <c r="A122" s="60" t="s">
        <v>37</v>
      </c>
      <c r="B122" s="61">
        <f>SUM(B123:B126)</f>
        <v>48858.36</v>
      </c>
      <c r="C122" s="61"/>
      <c r="D122" s="62"/>
      <c r="E122" s="62"/>
      <c r="F122" s="62"/>
    </row>
    <row r="123" spans="1:6" ht="16.5" thickBot="1">
      <c r="A123" s="25" t="s">
        <v>38</v>
      </c>
      <c r="B123" s="26"/>
      <c r="C123" s="26"/>
      <c r="D123" s="23"/>
      <c r="E123" s="23"/>
      <c r="F123" s="23"/>
    </row>
    <row r="124" spans="1:6" ht="16.5" thickBot="1">
      <c r="A124" s="25" t="s">
        <v>39</v>
      </c>
      <c r="B124" s="26">
        <v>48858.36</v>
      </c>
      <c r="C124" s="26"/>
      <c r="D124" s="23"/>
      <c r="E124" s="23"/>
      <c r="F124" s="23"/>
    </row>
    <row r="125" spans="1:6" ht="16.5" thickBot="1">
      <c r="A125" s="64" t="s">
        <v>64</v>
      </c>
      <c r="B125" s="26"/>
      <c r="C125" s="26"/>
      <c r="D125" s="23"/>
      <c r="E125" s="23"/>
      <c r="F125" s="23"/>
    </row>
    <row r="126" spans="1:6" ht="16.5" thickBot="1">
      <c r="A126" s="64" t="s">
        <v>66</v>
      </c>
      <c r="B126" s="26"/>
      <c r="C126" s="26"/>
      <c r="D126" s="23"/>
      <c r="E126" s="23"/>
      <c r="F126" s="23"/>
    </row>
    <row r="127" spans="1:6" s="63" customFormat="1" ht="16.5" thickBot="1">
      <c r="A127" s="60" t="s">
        <v>40</v>
      </c>
      <c r="B127" s="61">
        <f>SUM(B128:B132)</f>
        <v>0</v>
      </c>
      <c r="C127" s="61"/>
      <c r="D127" s="62"/>
      <c r="E127" s="62"/>
      <c r="F127" s="62"/>
    </row>
    <row r="128" spans="1:6" ht="16.5" thickBot="1">
      <c r="A128" s="25" t="s">
        <v>41</v>
      </c>
      <c r="B128" s="26"/>
      <c r="C128" s="26"/>
      <c r="D128" s="23"/>
      <c r="E128" s="23"/>
      <c r="F128" s="23"/>
    </row>
    <row r="129" spans="1:6" ht="16.5" thickBot="1">
      <c r="A129" s="25" t="s">
        <v>42</v>
      </c>
      <c r="B129" s="26"/>
      <c r="C129" s="26"/>
      <c r="D129" s="23"/>
      <c r="E129" s="23"/>
      <c r="F129" s="23"/>
    </row>
    <row r="130" spans="1:6" ht="16.5" thickBot="1">
      <c r="A130" s="25" t="s">
        <v>43</v>
      </c>
      <c r="B130" s="26"/>
      <c r="C130" s="26"/>
      <c r="D130" s="23"/>
      <c r="E130" s="23"/>
      <c r="F130" s="23"/>
    </row>
    <row r="131" spans="1:6" ht="16.5" thickBot="1">
      <c r="A131" s="64" t="s">
        <v>69</v>
      </c>
      <c r="B131" s="26"/>
      <c r="C131" s="26"/>
      <c r="D131" s="23"/>
      <c r="E131" s="23"/>
      <c r="F131" s="23"/>
    </row>
    <row r="132" spans="1:6" ht="16.5" thickBot="1">
      <c r="A132" s="64" t="s">
        <v>60</v>
      </c>
      <c r="B132" s="26"/>
      <c r="C132" s="26"/>
      <c r="D132" s="23"/>
      <c r="E132" s="23"/>
      <c r="F132" s="23"/>
    </row>
    <row r="133" spans="1:6" s="63" customFormat="1" ht="18" customHeight="1" thickBot="1">
      <c r="A133" s="60" t="s">
        <v>44</v>
      </c>
      <c r="B133" s="61">
        <v>0</v>
      </c>
      <c r="C133" s="65">
        <v>50</v>
      </c>
      <c r="D133" s="62"/>
      <c r="E133" s="62"/>
      <c r="F133" s="62"/>
    </row>
    <row r="134" spans="1:6" s="63" customFormat="1" ht="16.5" thickBot="1">
      <c r="A134" s="60" t="s">
        <v>45</v>
      </c>
      <c r="B134" s="61">
        <v>0</v>
      </c>
      <c r="C134" s="61">
        <v>0</v>
      </c>
      <c r="D134" s="62"/>
      <c r="E134" s="62"/>
      <c r="F134" s="62"/>
    </row>
    <row r="135" spans="1:6" s="63" customFormat="1" ht="15.75">
      <c r="A135" s="66"/>
      <c r="B135" s="66"/>
      <c r="C135" s="66"/>
      <c r="D135" s="62"/>
      <c r="E135" s="62"/>
      <c r="F135" s="62"/>
    </row>
    <row r="136" spans="1:6" ht="15.75">
      <c r="A136" s="119" t="s">
        <v>128</v>
      </c>
      <c r="B136" s="119"/>
      <c r="C136" s="119"/>
      <c r="D136" s="23"/>
      <c r="E136" s="23"/>
      <c r="F136" s="23"/>
    </row>
    <row r="137" spans="1:6" ht="16.5" thickBot="1">
      <c r="A137" s="36" t="s">
        <v>58</v>
      </c>
      <c r="B137" s="23"/>
      <c r="C137" s="23"/>
      <c r="D137" s="23"/>
      <c r="E137" s="23"/>
      <c r="F137" s="23"/>
    </row>
    <row r="138" spans="1:6" ht="16.5" thickBot="1">
      <c r="A138" s="113" t="s">
        <v>11</v>
      </c>
      <c r="B138" s="113" t="s">
        <v>55</v>
      </c>
      <c r="C138" s="115" t="s">
        <v>46</v>
      </c>
      <c r="D138" s="116"/>
      <c r="E138" s="117"/>
      <c r="F138" s="23"/>
    </row>
    <row r="139" spans="1:6" ht="46.5" customHeight="1" thickBot="1">
      <c r="A139" s="114"/>
      <c r="B139" s="114"/>
      <c r="C139" s="26" t="s">
        <v>12</v>
      </c>
      <c r="D139" s="26" t="s">
        <v>13</v>
      </c>
      <c r="E139" s="26" t="s">
        <v>14</v>
      </c>
      <c r="F139" s="23"/>
    </row>
    <row r="140" spans="1:6" ht="15.75">
      <c r="A140" s="37" t="s">
        <v>15</v>
      </c>
      <c r="B140" s="67"/>
      <c r="C140" s="38">
        <f>SUM(C141:C144)</f>
        <v>459.84000000000003</v>
      </c>
      <c r="D140" s="38">
        <f>SUM(D141:D144)</f>
        <v>2593.16</v>
      </c>
      <c r="E140" s="38">
        <f>SUM(E141:E144)</f>
        <v>7539.720000000001</v>
      </c>
      <c r="F140" s="23"/>
    </row>
    <row r="141" spans="1:6" ht="15.75">
      <c r="A141" s="33" t="s">
        <v>47</v>
      </c>
      <c r="B141" s="68"/>
      <c r="C141" s="69">
        <v>364.2</v>
      </c>
      <c r="D141" s="69">
        <v>1814.6</v>
      </c>
      <c r="E141" s="69">
        <v>4983.56</v>
      </c>
      <c r="F141" s="23"/>
    </row>
    <row r="142" spans="1:6" ht="15.75">
      <c r="A142" s="31" t="s">
        <v>48</v>
      </c>
      <c r="B142" s="70"/>
      <c r="C142" s="71">
        <v>64.9</v>
      </c>
      <c r="D142" s="71">
        <v>572.58</v>
      </c>
      <c r="E142" s="71">
        <v>2119.98</v>
      </c>
      <c r="F142" s="23"/>
    </row>
    <row r="143" spans="1:6" ht="15.75">
      <c r="A143" s="33" t="s">
        <v>49</v>
      </c>
      <c r="B143" s="68"/>
      <c r="C143" s="69">
        <v>30.74</v>
      </c>
      <c r="D143" s="69">
        <v>205.98</v>
      </c>
      <c r="E143" s="69">
        <v>436.18</v>
      </c>
      <c r="F143" s="23"/>
    </row>
    <row r="144" spans="1:6" ht="16.5" thickBot="1">
      <c r="A144" s="25" t="s">
        <v>50</v>
      </c>
      <c r="B144" s="26"/>
      <c r="C144" s="72"/>
      <c r="D144" s="72"/>
      <c r="E144" s="72"/>
      <c r="F144" s="23"/>
    </row>
    <row r="145" spans="1:6" ht="15.75">
      <c r="A145" s="20"/>
      <c r="B145" s="22"/>
      <c r="C145" s="22"/>
      <c r="D145" s="22"/>
      <c r="E145" s="22"/>
      <c r="F145" s="22"/>
    </row>
    <row r="146" spans="1:6" ht="31.5" customHeight="1">
      <c r="A146" s="122" t="s">
        <v>139</v>
      </c>
      <c r="B146" s="122"/>
      <c r="C146" s="73"/>
      <c r="D146" s="73"/>
      <c r="E146" s="73"/>
      <c r="F146" s="74"/>
    </row>
    <row r="147" spans="1:5" ht="15.75">
      <c r="A147" s="23" t="s">
        <v>140</v>
      </c>
      <c r="B147" s="23"/>
      <c r="C147" s="23"/>
      <c r="D147" s="23"/>
      <c r="E147" s="23"/>
    </row>
    <row r="148" spans="1:38" s="75" customFormat="1" ht="15.75">
      <c r="A148" s="23"/>
      <c r="B148" s="23"/>
      <c r="C148" s="23"/>
      <c r="D148" s="23"/>
      <c r="E148" s="23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spans="1:38" s="75" customFormat="1" ht="15.75">
      <c r="A149" s="23" t="s">
        <v>71</v>
      </c>
      <c r="B149" s="23"/>
      <c r="C149" s="23"/>
      <c r="D149" s="23"/>
      <c r="E149" s="23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</row>
    <row r="150" spans="1:5" ht="15.75">
      <c r="A150" s="23"/>
      <c r="B150" s="23"/>
      <c r="C150" s="23"/>
      <c r="D150" s="23"/>
      <c r="E150" s="23"/>
    </row>
    <row r="151" spans="2:5" ht="15.75">
      <c r="B151" s="23"/>
      <c r="C151" s="23"/>
      <c r="D151" s="23"/>
      <c r="E151" s="23"/>
    </row>
  </sheetData>
  <sheetProtection/>
  <mergeCells count="27">
    <mergeCell ref="D1:F1"/>
    <mergeCell ref="A146:B146"/>
    <mergeCell ref="A81:E81"/>
    <mergeCell ref="A104:A105"/>
    <mergeCell ref="B104:C104"/>
    <mergeCell ref="D104:E104"/>
    <mergeCell ref="B91:B92"/>
    <mergeCell ref="C91:E91"/>
    <mergeCell ref="A91:A92"/>
    <mergeCell ref="A138:A139"/>
    <mergeCell ref="B138:B139"/>
    <mergeCell ref="C138:E138"/>
    <mergeCell ref="A136:C136"/>
    <mergeCell ref="D7:D8"/>
    <mergeCell ref="A7:A8"/>
    <mergeCell ref="B7:B8"/>
    <mergeCell ref="E7:E8"/>
    <mergeCell ref="A2:F2"/>
    <mergeCell ref="A3:F3"/>
    <mergeCell ref="A4:E4"/>
    <mergeCell ref="F104:F105"/>
    <mergeCell ref="A5:E5"/>
    <mergeCell ref="F7:F8"/>
    <mergeCell ref="A82:A83"/>
    <mergeCell ref="B82:B83"/>
    <mergeCell ref="C82:E82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1" max="5" man="1"/>
    <brk id="7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151"/>
  <sheetViews>
    <sheetView view="pageBreakPreview" zoomScaleNormal="81" zoomScaleSheetLayoutView="10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8" sqref="D28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164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B10+B44</f>
        <v>14787811.86</v>
      </c>
      <c r="C9" s="84">
        <f>C10+C44</f>
        <v>10343404.09</v>
      </c>
      <c r="D9" s="84">
        <f>D10+D44</f>
        <v>10315381.08</v>
      </c>
      <c r="E9" s="84">
        <f>E10+E44</f>
        <v>433218.67</v>
      </c>
      <c r="F9" s="84">
        <f>F10+F44</f>
        <v>10776622.76</v>
      </c>
    </row>
    <row r="10" spans="1:6" ht="29.25" customHeight="1">
      <c r="A10" s="80" t="s">
        <v>90</v>
      </c>
      <c r="B10" s="3">
        <f>B11+B21+B33+B40+B43</f>
        <v>14628311.86</v>
      </c>
      <c r="C10" s="3">
        <f>C11+C21+C33+C40+C43</f>
        <v>10223704.09</v>
      </c>
      <c r="D10" s="3">
        <f>D11+D21+D33+D40+D43</f>
        <v>10195681.08</v>
      </c>
      <c r="E10" s="3">
        <f>E11+E21+E33+E40+E43</f>
        <v>433218.67</v>
      </c>
      <c r="F10" s="3">
        <f>F11+F21+F33+F40+F43</f>
        <v>10656922.76</v>
      </c>
    </row>
    <row r="11" spans="1:6" ht="94.5">
      <c r="A11" s="6" t="s">
        <v>142</v>
      </c>
      <c r="B11" s="3">
        <f>B12+B18</f>
        <v>10967300</v>
      </c>
      <c r="C11" s="3">
        <f>C12+C18</f>
        <v>7983135</v>
      </c>
      <c r="D11" s="3">
        <f>D12+D18</f>
        <v>7959528.31</v>
      </c>
      <c r="E11" s="3">
        <f>E12+E18</f>
        <v>174942</v>
      </c>
      <c r="F11" s="3">
        <f>F12+F18</f>
        <v>8158077</v>
      </c>
    </row>
    <row r="12" spans="1:6" ht="15.75">
      <c r="A12" s="6" t="s">
        <v>93</v>
      </c>
      <c r="B12" s="3">
        <f>SUM(B13:B17)</f>
        <v>10870400</v>
      </c>
      <c r="C12" s="3">
        <f>SUM(C13:C17)</f>
        <v>7956735</v>
      </c>
      <c r="D12" s="3">
        <f>SUM(D13:D17)</f>
        <v>7935742.39</v>
      </c>
      <c r="E12" s="3">
        <f>SUM(E13:E17)</f>
        <v>165142</v>
      </c>
      <c r="F12" s="3">
        <f>SUM(F13:F17)</f>
        <v>8121877</v>
      </c>
    </row>
    <row r="13" spans="1:8" ht="18" customHeight="1">
      <c r="A13" s="11" t="s">
        <v>78</v>
      </c>
      <c r="B13" s="77">
        <v>8588200</v>
      </c>
      <c r="C13" s="77">
        <v>3892591</v>
      </c>
      <c r="D13" s="77">
        <v>3892591</v>
      </c>
      <c r="E13" s="77">
        <v>125142</v>
      </c>
      <c r="F13" s="77">
        <f>C13+E13</f>
        <v>4017733</v>
      </c>
      <c r="G13" s="101"/>
      <c r="H13" s="74"/>
    </row>
    <row r="14" spans="1:8" ht="18" customHeight="1">
      <c r="A14" s="11" t="s">
        <v>157</v>
      </c>
      <c r="B14" s="77"/>
      <c r="C14" s="77">
        <v>1366300</v>
      </c>
      <c r="D14" s="77">
        <v>1366300</v>
      </c>
      <c r="E14" s="77"/>
      <c r="F14" s="77">
        <f>C14+E14</f>
        <v>1366300</v>
      </c>
      <c r="G14" s="101"/>
      <c r="H14" s="74"/>
    </row>
    <row r="15" spans="1:8" ht="15.75">
      <c r="A15" s="8" t="s">
        <v>79</v>
      </c>
      <c r="B15" s="77"/>
      <c r="C15" s="77">
        <v>827000</v>
      </c>
      <c r="D15" s="77">
        <v>827000</v>
      </c>
      <c r="E15" s="77">
        <v>40000</v>
      </c>
      <c r="F15" s="77">
        <f>C15+E15</f>
        <v>867000</v>
      </c>
      <c r="G15" s="101"/>
      <c r="H15" s="74"/>
    </row>
    <row r="16" spans="1:8" ht="15.75">
      <c r="A16" s="8" t="s">
        <v>80</v>
      </c>
      <c r="B16" s="77">
        <v>2282200</v>
      </c>
      <c r="C16" s="77">
        <v>1526799</v>
      </c>
      <c r="D16" s="77">
        <v>1505806.39</v>
      </c>
      <c r="E16" s="77"/>
      <c r="F16" s="77">
        <f>C16+E16</f>
        <v>1526799</v>
      </c>
      <c r="G16" s="101"/>
      <c r="H16" s="74"/>
    </row>
    <row r="17" spans="1:8" ht="15.75">
      <c r="A17" s="8" t="s">
        <v>156</v>
      </c>
      <c r="B17" s="77"/>
      <c r="C17" s="77">
        <v>344045</v>
      </c>
      <c r="D17" s="77">
        <v>344045</v>
      </c>
      <c r="E17" s="77"/>
      <c r="F17" s="77">
        <f>C17+E17</f>
        <v>344045</v>
      </c>
      <c r="G17" s="101"/>
      <c r="H17" s="74"/>
    </row>
    <row r="18" spans="1:8" ht="17.25" customHeight="1">
      <c r="A18" s="11" t="s">
        <v>94</v>
      </c>
      <c r="B18" s="3">
        <f>B19+B20</f>
        <v>96900</v>
      </c>
      <c r="C18" s="3">
        <f>C19+C20</f>
        <v>26400</v>
      </c>
      <c r="D18" s="3">
        <f>D19+D20</f>
        <v>23785.92</v>
      </c>
      <c r="E18" s="3">
        <f>E19+E20</f>
        <v>9800</v>
      </c>
      <c r="F18" s="3">
        <f>F19+F20</f>
        <v>36200</v>
      </c>
      <c r="G18" s="101"/>
      <c r="H18" s="74"/>
    </row>
    <row r="19" spans="1:8" ht="15.75">
      <c r="A19" s="8" t="s">
        <v>61</v>
      </c>
      <c r="B19" s="1">
        <v>68900</v>
      </c>
      <c r="C19" s="1">
        <v>17300</v>
      </c>
      <c r="D19" s="1">
        <v>14685.92</v>
      </c>
      <c r="E19" s="1">
        <v>7100</v>
      </c>
      <c r="F19" s="1">
        <f>C19+E19</f>
        <v>24400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9100</v>
      </c>
      <c r="D20" s="1">
        <v>9100</v>
      </c>
      <c r="E20" s="1">
        <v>2700</v>
      </c>
      <c r="F20" s="1">
        <f>C20+E20</f>
        <v>11800</v>
      </c>
    </row>
    <row r="21" spans="1:6" ht="63">
      <c r="A21" s="12" t="s">
        <v>91</v>
      </c>
      <c r="B21" s="3">
        <f>B22+B23+B24+B25+B26+B27+B28+B29+B30+B31+B32</f>
        <v>3084400</v>
      </c>
      <c r="C21" s="3">
        <f>C22+C23+C24+C25+C26+C27+C28+C29+C30+C31+C32</f>
        <v>1847964.24</v>
      </c>
      <c r="D21" s="3">
        <f>D22+D23+D24+D25+D26+D27+D28+D29+D30+D31+D32</f>
        <v>1843547.9200000002</v>
      </c>
      <c r="E21" s="3">
        <f>E22+E23+E24+E25+E26+E27+E28+E29+E30+E31+E32</f>
        <v>226732</v>
      </c>
      <c r="F21" s="3">
        <f>F22+F23+F24+F25+F26+F27+F28+F29+F30+F31+F32</f>
        <v>2074696.24</v>
      </c>
    </row>
    <row r="22" spans="1:6" ht="15.75">
      <c r="A22" s="8" t="s">
        <v>84</v>
      </c>
      <c r="B22" s="77">
        <v>1011500</v>
      </c>
      <c r="C22" s="77">
        <v>377492.03</v>
      </c>
      <c r="D22" s="77">
        <v>377492.03</v>
      </c>
      <c r="E22" s="77">
        <v>41200</v>
      </c>
      <c r="F22" s="77">
        <f aca="true" t="shared" si="0" ref="F22:F32">C22+E22</f>
        <v>418692.03</v>
      </c>
    </row>
    <row r="23" spans="1:6" ht="15.75">
      <c r="A23" s="11" t="s">
        <v>157</v>
      </c>
      <c r="B23" s="77"/>
      <c r="C23" s="77">
        <v>59500</v>
      </c>
      <c r="D23" s="77">
        <v>59500</v>
      </c>
      <c r="E23" s="77">
        <v>15000</v>
      </c>
      <c r="F23" s="77">
        <f t="shared" si="0"/>
        <v>74500</v>
      </c>
    </row>
    <row r="24" spans="1:6" ht="15.75">
      <c r="A24" s="11" t="s">
        <v>85</v>
      </c>
      <c r="B24" s="77"/>
      <c r="C24" s="77">
        <v>200000</v>
      </c>
      <c r="D24" s="77">
        <v>200000</v>
      </c>
      <c r="E24" s="77">
        <v>30000</v>
      </c>
      <c r="F24" s="77">
        <f t="shared" si="0"/>
        <v>230000</v>
      </c>
    </row>
    <row r="25" spans="1:6" ht="15.75">
      <c r="A25" s="11" t="s">
        <v>81</v>
      </c>
      <c r="B25" s="77">
        <v>305500</v>
      </c>
      <c r="C25" s="77">
        <v>171906</v>
      </c>
      <c r="D25" s="77">
        <v>171906</v>
      </c>
      <c r="E25" s="77">
        <v>20332</v>
      </c>
      <c r="F25" s="77">
        <f t="shared" si="0"/>
        <v>192238</v>
      </c>
    </row>
    <row r="26" spans="1:6" ht="15.75">
      <c r="A26" s="8" t="s">
        <v>156</v>
      </c>
      <c r="B26" s="77"/>
      <c r="C26" s="77"/>
      <c r="D26" s="77"/>
      <c r="E26" s="77"/>
      <c r="F26" s="77">
        <f t="shared" si="0"/>
        <v>0</v>
      </c>
    </row>
    <row r="27" spans="1:6" ht="15.75">
      <c r="A27" s="94" t="s">
        <v>134</v>
      </c>
      <c r="B27" s="14">
        <v>1112300</v>
      </c>
      <c r="C27" s="14">
        <v>655491.22</v>
      </c>
      <c r="D27" s="14">
        <v>655491.22</v>
      </c>
      <c r="E27" s="14">
        <v>113100</v>
      </c>
      <c r="F27" s="77">
        <f t="shared" si="0"/>
        <v>768591.22</v>
      </c>
    </row>
    <row r="28" spans="1:6" ht="15.75">
      <c r="A28" s="94" t="s">
        <v>130</v>
      </c>
      <c r="B28" s="1">
        <v>422000</v>
      </c>
      <c r="C28" s="1">
        <v>266473.87</v>
      </c>
      <c r="D28" s="1">
        <v>266473.87</v>
      </c>
      <c r="E28" s="1"/>
      <c r="F28" s="77">
        <f t="shared" si="0"/>
        <v>266473.87</v>
      </c>
    </row>
    <row r="29" spans="1:6" ht="15.75">
      <c r="A29" s="94" t="s">
        <v>131</v>
      </c>
      <c r="B29" s="1">
        <v>86300</v>
      </c>
      <c r="C29" s="1">
        <v>44623.94</v>
      </c>
      <c r="D29" s="1">
        <v>44623.94</v>
      </c>
      <c r="E29" s="1"/>
      <c r="F29" s="77">
        <f t="shared" si="0"/>
        <v>44623.94</v>
      </c>
    </row>
    <row r="30" spans="1:6" ht="15.75">
      <c r="A30" s="8" t="s">
        <v>74</v>
      </c>
      <c r="B30" s="1">
        <v>28900</v>
      </c>
      <c r="C30" s="1">
        <v>12981</v>
      </c>
      <c r="D30" s="1">
        <v>12981</v>
      </c>
      <c r="E30" s="1">
        <v>4900</v>
      </c>
      <c r="F30" s="77">
        <f t="shared" si="0"/>
        <v>17881</v>
      </c>
    </row>
    <row r="31" spans="1:6" ht="15.75">
      <c r="A31" s="8" t="s">
        <v>75</v>
      </c>
      <c r="B31" s="1">
        <v>13000</v>
      </c>
      <c r="C31" s="1"/>
      <c r="D31" s="1"/>
      <c r="E31" s="1"/>
      <c r="F31" s="77">
        <f t="shared" si="0"/>
        <v>0</v>
      </c>
    </row>
    <row r="32" spans="1:6" ht="15.75">
      <c r="A32" s="8" t="s">
        <v>147</v>
      </c>
      <c r="B32" s="1">
        <v>104900</v>
      </c>
      <c r="C32" s="1">
        <v>59496.18</v>
      </c>
      <c r="D32" s="1">
        <v>55079.86</v>
      </c>
      <c r="E32" s="1">
        <v>2200</v>
      </c>
      <c r="F32" s="77">
        <f t="shared" si="0"/>
        <v>61696.18</v>
      </c>
    </row>
    <row r="33" spans="1:6" ht="49.5" customHeight="1">
      <c r="A33" s="12" t="s">
        <v>95</v>
      </c>
      <c r="B33" s="78">
        <f>B34+B35+B36+B37+B38+B39</f>
        <v>178400</v>
      </c>
      <c r="C33" s="78">
        <f>C34+C35+C36+C37+C38+C39</f>
        <v>113054.61</v>
      </c>
      <c r="D33" s="78">
        <f>D34+D35+D36+D37+D38+D39</f>
        <v>113054.61</v>
      </c>
      <c r="E33" s="78">
        <f>E34+E35+E36+E37+E38+E39</f>
        <v>2663</v>
      </c>
      <c r="F33" s="78">
        <f>F34+F35+F36+F37+F38+F39</f>
        <v>115717.61</v>
      </c>
    </row>
    <row r="34" spans="1:6" ht="15.75">
      <c r="A34" s="11" t="s">
        <v>82</v>
      </c>
      <c r="B34" s="77">
        <v>137000</v>
      </c>
      <c r="C34" s="77">
        <v>55711.06</v>
      </c>
      <c r="D34" s="77">
        <v>55711.06</v>
      </c>
      <c r="E34" s="77">
        <v>1500</v>
      </c>
      <c r="F34" s="77">
        <f aca="true" t="shared" si="1" ref="F34:F39">C34+E34</f>
        <v>57211.06</v>
      </c>
    </row>
    <row r="35" spans="1:6" ht="15.75">
      <c r="A35" s="8" t="s">
        <v>77</v>
      </c>
      <c r="B35" s="77"/>
      <c r="C35" s="77">
        <v>31955.55</v>
      </c>
      <c r="D35" s="77">
        <v>31955.55</v>
      </c>
      <c r="E35" s="77"/>
      <c r="F35" s="77">
        <f t="shared" si="1"/>
        <v>31955.55</v>
      </c>
    </row>
    <row r="36" spans="1:6" ht="15.75">
      <c r="A36" s="11" t="s">
        <v>83</v>
      </c>
      <c r="B36" s="77">
        <v>41400</v>
      </c>
      <c r="C36" s="77">
        <v>25388</v>
      </c>
      <c r="D36" s="77">
        <v>25388</v>
      </c>
      <c r="E36" s="77">
        <v>1163</v>
      </c>
      <c r="F36" s="77">
        <f t="shared" si="1"/>
        <v>26551</v>
      </c>
    </row>
    <row r="37" spans="1:6" ht="15.75">
      <c r="A37" s="94" t="s">
        <v>129</v>
      </c>
      <c r="B37" s="77"/>
      <c r="C37" s="77"/>
      <c r="D37" s="77"/>
      <c r="E37" s="77"/>
      <c r="F37" s="77">
        <f t="shared" si="1"/>
        <v>0</v>
      </c>
    </row>
    <row r="38" spans="1:6" ht="15.75">
      <c r="A38" s="94" t="s">
        <v>130</v>
      </c>
      <c r="B38" s="77"/>
      <c r="C38" s="77"/>
      <c r="D38" s="77"/>
      <c r="E38" s="77"/>
      <c r="F38" s="77">
        <f t="shared" si="1"/>
        <v>0</v>
      </c>
    </row>
    <row r="39" spans="1:6" ht="15.75">
      <c r="A39" s="94" t="s">
        <v>131</v>
      </c>
      <c r="B39" s="77"/>
      <c r="C39" s="77"/>
      <c r="D39" s="77"/>
      <c r="E39" s="77"/>
      <c r="F39" s="77">
        <f t="shared" si="1"/>
        <v>0</v>
      </c>
    </row>
    <row r="40" spans="1:6" ht="31.5">
      <c r="A40" s="6" t="s">
        <v>87</v>
      </c>
      <c r="B40" s="3">
        <f>B41+B42</f>
        <v>256300</v>
      </c>
      <c r="C40" s="3">
        <f>C41+C42</f>
        <v>161850.24</v>
      </c>
      <c r="D40" s="3">
        <f>D41+D42</f>
        <v>161850.24</v>
      </c>
      <c r="E40" s="3">
        <f>E41+E42</f>
        <v>4669.8099999999995</v>
      </c>
      <c r="F40" s="3">
        <f>F41+F42</f>
        <v>166520.05</v>
      </c>
    </row>
    <row r="41" spans="1:6" ht="17.25" customHeight="1">
      <c r="A41" s="8" t="s">
        <v>5</v>
      </c>
      <c r="B41" s="1">
        <v>198400</v>
      </c>
      <c r="C41" s="1">
        <v>124316.78</v>
      </c>
      <c r="D41" s="1">
        <v>124316.78</v>
      </c>
      <c r="E41" s="1">
        <v>3586.64</v>
      </c>
      <c r="F41" s="1">
        <f>C41+E41</f>
        <v>127903.42</v>
      </c>
    </row>
    <row r="42" spans="1:6" ht="15" customHeight="1">
      <c r="A42" s="8" t="s">
        <v>6</v>
      </c>
      <c r="B42" s="1">
        <v>57900</v>
      </c>
      <c r="C42" s="1">
        <v>37533.46</v>
      </c>
      <c r="D42" s="1">
        <v>37533.46</v>
      </c>
      <c r="E42" s="1">
        <v>1083.17</v>
      </c>
      <c r="F42" s="1">
        <f>C42+E42</f>
        <v>38616.63</v>
      </c>
    </row>
    <row r="43" spans="1:6" ht="34.5" customHeight="1">
      <c r="A43" s="6" t="s">
        <v>88</v>
      </c>
      <c r="B43" s="3">
        <v>141911.86</v>
      </c>
      <c r="C43" s="15">
        <v>117700</v>
      </c>
      <c r="D43" s="15">
        <v>117700</v>
      </c>
      <c r="E43" s="15">
        <v>24211.86</v>
      </c>
      <c r="F43" s="1">
        <f>C43+E43</f>
        <v>141911.86</v>
      </c>
    </row>
    <row r="44" spans="1:6" ht="25.5" customHeight="1">
      <c r="A44" s="81" t="s">
        <v>96</v>
      </c>
      <c r="B44" s="3">
        <f>B45</f>
        <v>159500</v>
      </c>
      <c r="C44" s="3">
        <f>C45</f>
        <v>119700</v>
      </c>
      <c r="D44" s="3">
        <f>D45</f>
        <v>119700</v>
      </c>
      <c r="E44" s="3">
        <f>E45</f>
        <v>0</v>
      </c>
      <c r="F44" s="3">
        <f>F45</f>
        <v>119700</v>
      </c>
    </row>
    <row r="45" spans="1:6" ht="51.75" customHeight="1">
      <c r="A45" s="82" t="s">
        <v>132</v>
      </c>
      <c r="B45" s="3">
        <f>SUM(B46:B46)</f>
        <v>159500</v>
      </c>
      <c r="C45" s="3">
        <f>SUM(C46:C46)</f>
        <v>119700</v>
      </c>
      <c r="D45" s="3">
        <f>SUM(D46:D46)</f>
        <v>119700</v>
      </c>
      <c r="E45" s="3">
        <f>SUM(E46:E46)</f>
        <v>0</v>
      </c>
      <c r="F45" s="3">
        <f>SUM(F46:F46)</f>
        <v>119700</v>
      </c>
    </row>
    <row r="46" spans="1:6" ht="15.75" customHeight="1" thickBot="1">
      <c r="A46" s="83" t="s">
        <v>4</v>
      </c>
      <c r="B46" s="1">
        <v>159500</v>
      </c>
      <c r="C46" s="1">
        <v>119700</v>
      </c>
      <c r="D46" s="1">
        <v>119700</v>
      </c>
      <c r="E46" s="1"/>
      <c r="F46" s="1">
        <f>C46+E46</f>
        <v>119700</v>
      </c>
    </row>
    <row r="47" spans="1:6" ht="30" customHeight="1">
      <c r="A47" s="16" t="s">
        <v>133</v>
      </c>
      <c r="B47" s="17">
        <f>SUM(B48:B65)+B75</f>
        <v>686000</v>
      </c>
      <c r="C47" s="17">
        <f>SUM(C48:C65)+C75</f>
        <v>270308</v>
      </c>
      <c r="D47" s="17">
        <f>SUM(D48:D65)+D75</f>
        <v>261708</v>
      </c>
      <c r="E47" s="17">
        <f>SUM(E48:E65)+E75</f>
        <v>57500</v>
      </c>
      <c r="F47" s="17">
        <f>SUM(F48:F65)+F75</f>
        <v>327808</v>
      </c>
    </row>
    <row r="48" spans="1:6" ht="30" customHeight="1">
      <c r="A48" s="86" t="s">
        <v>108</v>
      </c>
      <c r="B48" s="3"/>
      <c r="C48" s="3"/>
      <c r="D48" s="3"/>
      <c r="E48" s="3"/>
      <c r="F48" s="3"/>
    </row>
    <row r="49" spans="1:6" ht="47.25">
      <c r="A49" s="4" t="s">
        <v>122</v>
      </c>
      <c r="B49" s="3">
        <v>52800</v>
      </c>
      <c r="C49" s="3">
        <v>33800</v>
      </c>
      <c r="D49" s="3">
        <v>33750</v>
      </c>
      <c r="E49" s="3"/>
      <c r="F49" s="3">
        <f>C49+E49</f>
        <v>33800</v>
      </c>
    </row>
    <row r="50" spans="1:6" ht="79.5" customHeight="1">
      <c r="A50" s="6" t="s">
        <v>97</v>
      </c>
      <c r="B50" s="1">
        <v>183200</v>
      </c>
      <c r="C50" s="1">
        <v>129800</v>
      </c>
      <c r="D50" s="1">
        <v>123800</v>
      </c>
      <c r="E50" s="1">
        <v>52500</v>
      </c>
      <c r="F50" s="3">
        <f>C50+E50</f>
        <v>182300</v>
      </c>
    </row>
    <row r="51" spans="1:6" ht="47.25">
      <c r="A51" s="6" t="s">
        <v>104</v>
      </c>
      <c r="B51" s="1">
        <v>23700</v>
      </c>
      <c r="C51" s="1">
        <v>8800</v>
      </c>
      <c r="D51" s="1">
        <v>8800</v>
      </c>
      <c r="E51" s="1">
        <v>5000</v>
      </c>
      <c r="F51" s="3">
        <f>C51+E51</f>
        <v>13800</v>
      </c>
    </row>
    <row r="52" spans="1:6" ht="18" customHeight="1">
      <c r="A52" s="7" t="s">
        <v>99</v>
      </c>
      <c r="B52" s="1"/>
      <c r="C52" s="1"/>
      <c r="D52" s="1"/>
      <c r="E52" s="1"/>
      <c r="F52" s="1"/>
    </row>
    <row r="53" spans="1:6" ht="18" customHeight="1">
      <c r="A53" s="7" t="s">
        <v>98</v>
      </c>
      <c r="B53" s="1"/>
      <c r="C53" s="1"/>
      <c r="D53" s="1"/>
      <c r="E53" s="1"/>
      <c r="F53" s="1"/>
    </row>
    <row r="54" spans="1:6" ht="32.25" customHeight="1">
      <c r="A54" s="85" t="s">
        <v>100</v>
      </c>
      <c r="B54" s="1">
        <v>45000</v>
      </c>
      <c r="C54" s="1">
        <v>20000</v>
      </c>
      <c r="D54" s="1">
        <v>20000</v>
      </c>
      <c r="E54" s="1"/>
      <c r="F54" s="1">
        <f aca="true" t="shared" si="2" ref="F54:F64">C54+E54</f>
        <v>20000</v>
      </c>
    </row>
    <row r="55" spans="1:6" ht="34.5" customHeight="1">
      <c r="A55" s="85" t="s">
        <v>101</v>
      </c>
      <c r="B55" s="1">
        <v>200000</v>
      </c>
      <c r="C55" s="1"/>
      <c r="D55" s="1"/>
      <c r="E55" s="1"/>
      <c r="F55" s="1">
        <f t="shared" si="2"/>
        <v>0</v>
      </c>
    </row>
    <row r="56" spans="1:6" ht="25.5" customHeight="1">
      <c r="A56" s="85" t="s">
        <v>101</v>
      </c>
      <c r="B56" s="1"/>
      <c r="C56" s="1"/>
      <c r="D56" s="1"/>
      <c r="E56" s="1"/>
      <c r="F56" s="1">
        <f t="shared" si="2"/>
        <v>0</v>
      </c>
    </row>
    <row r="57" spans="1:6" ht="33.75" customHeight="1">
      <c r="A57" s="85" t="s">
        <v>102</v>
      </c>
      <c r="B57" s="1">
        <v>18500</v>
      </c>
      <c r="C57" s="1">
        <v>10340</v>
      </c>
      <c r="D57" s="1">
        <v>7790</v>
      </c>
      <c r="E57" s="1"/>
      <c r="F57" s="1">
        <f t="shared" si="2"/>
        <v>10340</v>
      </c>
    </row>
    <row r="58" spans="1:6" ht="33.75" customHeight="1">
      <c r="A58" s="85" t="s">
        <v>103</v>
      </c>
      <c r="B58" s="1">
        <v>61600</v>
      </c>
      <c r="C58" s="1">
        <v>47968</v>
      </c>
      <c r="D58" s="1">
        <v>47968</v>
      </c>
      <c r="E58" s="1"/>
      <c r="F58" s="1">
        <f t="shared" si="2"/>
        <v>47968</v>
      </c>
    </row>
    <row r="59" spans="1:6" ht="52.5" customHeight="1">
      <c r="A59" s="85" t="s">
        <v>105</v>
      </c>
      <c r="B59" s="1">
        <v>5000</v>
      </c>
      <c r="C59" s="1">
        <v>5000</v>
      </c>
      <c r="D59" s="1">
        <v>5000</v>
      </c>
      <c r="E59" s="1"/>
      <c r="F59" s="1">
        <f t="shared" si="2"/>
        <v>5000</v>
      </c>
    </row>
    <row r="60" spans="1:6" ht="47.25" customHeight="1">
      <c r="A60" s="85" t="s">
        <v>106</v>
      </c>
      <c r="B60" s="1">
        <v>100</v>
      </c>
      <c r="C60" s="1">
        <v>100</v>
      </c>
      <c r="D60" s="1">
        <v>100</v>
      </c>
      <c r="E60" s="1"/>
      <c r="F60" s="1">
        <f t="shared" si="2"/>
        <v>100</v>
      </c>
    </row>
    <row r="61" spans="1:6" ht="47.25">
      <c r="A61" s="85" t="s">
        <v>107</v>
      </c>
      <c r="B61" s="1"/>
      <c r="C61" s="1"/>
      <c r="D61" s="1"/>
      <c r="E61" s="1"/>
      <c r="F61" s="1">
        <f t="shared" si="2"/>
        <v>0</v>
      </c>
    </row>
    <row r="62" spans="1:6" ht="15.75">
      <c r="A62" s="85" t="s">
        <v>174</v>
      </c>
      <c r="B62" s="1">
        <v>26100</v>
      </c>
      <c r="C62" s="1">
        <v>14500</v>
      </c>
      <c r="D62" s="1">
        <v>14500</v>
      </c>
      <c r="E62" s="1"/>
      <c r="F62" s="1">
        <f t="shared" si="2"/>
        <v>14500</v>
      </c>
    </row>
    <row r="63" spans="1:6" ht="22.5" customHeight="1">
      <c r="A63" s="6" t="s">
        <v>109</v>
      </c>
      <c r="B63" s="1"/>
      <c r="C63" s="1"/>
      <c r="D63" s="1"/>
      <c r="E63" s="1"/>
      <c r="F63" s="1">
        <f t="shared" si="2"/>
        <v>0</v>
      </c>
    </row>
    <row r="64" spans="1:6" ht="22.5" customHeight="1">
      <c r="A64" s="6" t="s">
        <v>110</v>
      </c>
      <c r="B64" s="1"/>
      <c r="C64" s="1"/>
      <c r="D64" s="1"/>
      <c r="E64" s="1"/>
      <c r="F64" s="1">
        <f t="shared" si="2"/>
        <v>0</v>
      </c>
    </row>
    <row r="65" spans="1:6" ht="51.75" customHeight="1">
      <c r="A65" s="6" t="s">
        <v>111</v>
      </c>
      <c r="B65" s="3">
        <f>SUM(B66:B74)</f>
        <v>70000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</row>
    <row r="66" spans="1:6" ht="38.25">
      <c r="A66" s="87" t="s">
        <v>112</v>
      </c>
      <c r="B66" s="3"/>
      <c r="C66" s="3"/>
      <c r="D66" s="3"/>
      <c r="E66" s="3"/>
      <c r="F66" s="3"/>
    </row>
    <row r="67" spans="1:6" ht="25.5">
      <c r="A67" s="87" t="s">
        <v>113</v>
      </c>
      <c r="B67" s="3"/>
      <c r="C67" s="3"/>
      <c r="D67" s="3"/>
      <c r="E67" s="3"/>
      <c r="F67" s="3"/>
    </row>
    <row r="68" spans="1:6" ht="25.5">
      <c r="A68" s="87" t="s">
        <v>114</v>
      </c>
      <c r="B68" s="3"/>
      <c r="C68" s="3"/>
      <c r="D68" s="3"/>
      <c r="E68" s="3"/>
      <c r="F68" s="3"/>
    </row>
    <row r="69" spans="1:6" ht="83.25" customHeight="1">
      <c r="A69" s="95" t="s">
        <v>143</v>
      </c>
      <c r="B69" s="3"/>
      <c r="C69" s="3"/>
      <c r="D69" s="3"/>
      <c r="E69" s="3"/>
      <c r="F69" s="3"/>
    </row>
    <row r="70" spans="1:6" ht="25.5">
      <c r="A70" s="87" t="s">
        <v>116</v>
      </c>
      <c r="B70" s="3"/>
      <c r="C70" s="3"/>
      <c r="D70" s="3"/>
      <c r="E70" s="3"/>
      <c r="F70" s="3"/>
    </row>
    <row r="71" spans="1:6" ht="25.5">
      <c r="A71" s="87" t="s">
        <v>117</v>
      </c>
      <c r="B71" s="3">
        <v>70000</v>
      </c>
      <c r="C71" s="3"/>
      <c r="D71" s="3"/>
      <c r="E71" s="3"/>
      <c r="F71" s="3">
        <f>C71+E71</f>
        <v>0</v>
      </c>
    </row>
    <row r="72" spans="1:6" ht="27" customHeight="1">
      <c r="A72" s="88" t="s">
        <v>118</v>
      </c>
      <c r="B72" s="3"/>
      <c r="C72" s="3"/>
      <c r="D72" s="3"/>
      <c r="E72" s="3"/>
      <c r="F72" s="3"/>
    </row>
    <row r="73" spans="1:6" ht="25.5">
      <c r="A73" s="88" t="s">
        <v>119</v>
      </c>
      <c r="B73" s="3"/>
      <c r="C73" s="3"/>
      <c r="D73" s="3"/>
      <c r="E73" s="3"/>
      <c r="F73" s="3"/>
    </row>
    <row r="74" spans="1:6" ht="25.5">
      <c r="A74" s="87" t="s">
        <v>120</v>
      </c>
      <c r="B74" s="3"/>
      <c r="C74" s="3"/>
      <c r="D74" s="3"/>
      <c r="E74" s="3"/>
      <c r="F74" s="3"/>
    </row>
    <row r="75" spans="1:6" ht="28.5" customHeight="1" thickBot="1">
      <c r="A75" s="89" t="s">
        <v>121</v>
      </c>
      <c r="B75" s="48"/>
      <c r="C75" s="48"/>
      <c r="D75" s="48"/>
      <c r="E75" s="48"/>
      <c r="F75" s="48"/>
    </row>
    <row r="76" spans="1:6" ht="28.5" customHeight="1">
      <c r="A76" s="92" t="s">
        <v>123</v>
      </c>
      <c r="B76" s="93">
        <f>B77</f>
        <v>0</v>
      </c>
      <c r="C76" s="93">
        <f>C77</f>
        <v>0</v>
      </c>
      <c r="D76" s="93">
        <f>D77</f>
        <v>0</v>
      </c>
      <c r="E76" s="93">
        <f>E77</f>
        <v>0</v>
      </c>
      <c r="F76" s="93">
        <f>F77</f>
        <v>0</v>
      </c>
    </row>
    <row r="77" spans="1:6" ht="51.75" customHeight="1" thickBot="1">
      <c r="A77" s="91" t="s">
        <v>124</v>
      </c>
      <c r="B77" s="90"/>
      <c r="C77" s="90"/>
      <c r="D77" s="90"/>
      <c r="E77" s="90"/>
      <c r="F77" s="90"/>
    </row>
    <row r="78" spans="1:6" ht="16.5" thickBot="1">
      <c r="A78" s="18" t="s">
        <v>3</v>
      </c>
      <c r="B78" s="19">
        <f>B76+B47+B9</f>
        <v>15473811.86</v>
      </c>
      <c r="C78" s="19">
        <f>C76+C47+C9</f>
        <v>10613712.09</v>
      </c>
      <c r="D78" s="19">
        <f>D76+D47+D9</f>
        <v>10577089.08</v>
      </c>
      <c r="E78" s="19">
        <f>E76+E47+E9</f>
        <v>490718.67</v>
      </c>
      <c r="F78" s="19">
        <f>F76+F47+F9</f>
        <v>11104430.76</v>
      </c>
    </row>
    <row r="79" spans="1:6" ht="15.75">
      <c r="A79" s="20"/>
      <c r="B79" s="21"/>
      <c r="C79" s="21"/>
      <c r="D79" s="21"/>
      <c r="E79" s="21"/>
      <c r="F79" s="21"/>
    </row>
    <row r="80" spans="1:6" ht="15.75">
      <c r="A80" s="20" t="s">
        <v>154</v>
      </c>
      <c r="B80" s="22"/>
      <c r="C80" s="22"/>
      <c r="D80" s="22"/>
      <c r="E80" s="22"/>
      <c r="F80" s="22"/>
    </row>
    <row r="81" spans="1:6" ht="16.5" customHeight="1" thickBot="1">
      <c r="A81" s="123" t="s">
        <v>125</v>
      </c>
      <c r="B81" s="123"/>
      <c r="C81" s="123"/>
      <c r="D81" s="123"/>
      <c r="E81" s="123"/>
      <c r="F81" s="23"/>
    </row>
    <row r="82" spans="1:6" ht="16.5" thickBot="1">
      <c r="A82" s="113" t="s">
        <v>153</v>
      </c>
      <c r="B82" s="113" t="s">
        <v>51</v>
      </c>
      <c r="C82" s="115" t="s">
        <v>53</v>
      </c>
      <c r="D82" s="116"/>
      <c r="E82" s="117"/>
      <c r="F82" s="23"/>
    </row>
    <row r="83" spans="1:6" ht="48" thickBot="1">
      <c r="A83" s="114"/>
      <c r="B83" s="114"/>
      <c r="C83" s="26" t="s">
        <v>12</v>
      </c>
      <c r="D83" s="26" t="s">
        <v>13</v>
      </c>
      <c r="E83" s="26" t="s">
        <v>14</v>
      </c>
      <c r="F83" s="23"/>
    </row>
    <row r="84" spans="1:6" ht="15.75">
      <c r="A84" s="27" t="s">
        <v>15</v>
      </c>
      <c r="B84" s="27"/>
      <c r="C84" s="28">
        <f>SUM(C85:C89)</f>
        <v>0</v>
      </c>
      <c r="D84" s="28">
        <f>SUM(D85:D89)</f>
        <v>0</v>
      </c>
      <c r="E84" s="28">
        <f>SUM(E85:E89)</f>
        <v>973782</v>
      </c>
      <c r="F84" s="23"/>
    </row>
    <row r="85" spans="1:6" ht="18" customHeight="1">
      <c r="A85" s="29" t="s">
        <v>16</v>
      </c>
      <c r="B85" s="29" t="s">
        <v>52</v>
      </c>
      <c r="C85" s="96"/>
      <c r="D85" s="96"/>
      <c r="E85" s="96">
        <v>67106.41</v>
      </c>
      <c r="F85" s="23"/>
    </row>
    <row r="86" spans="1:6" ht="18" customHeight="1">
      <c r="A86" s="102" t="s">
        <v>160</v>
      </c>
      <c r="B86" s="103" t="s">
        <v>52</v>
      </c>
      <c r="C86" s="105"/>
      <c r="D86" s="105"/>
      <c r="E86" s="105">
        <v>63114.91</v>
      </c>
      <c r="F86" s="23"/>
    </row>
    <row r="87" spans="1:6" ht="15.75">
      <c r="A87" s="33" t="s">
        <v>159</v>
      </c>
      <c r="B87" s="104" t="s">
        <v>52</v>
      </c>
      <c r="C87" s="105"/>
      <c r="D87" s="105"/>
      <c r="E87" s="105">
        <v>36000.86</v>
      </c>
      <c r="F87" s="23"/>
    </row>
    <row r="88" spans="1:6" ht="15.75">
      <c r="A88" s="33" t="s">
        <v>17</v>
      </c>
      <c r="B88" s="33" t="s">
        <v>52</v>
      </c>
      <c r="C88" s="34"/>
      <c r="D88" s="34"/>
      <c r="E88" s="34">
        <v>736294.63</v>
      </c>
      <c r="F88" s="23"/>
    </row>
    <row r="89" spans="1:6" ht="16.5" thickBot="1">
      <c r="A89" s="25" t="s">
        <v>18</v>
      </c>
      <c r="B89" s="25" t="s">
        <v>52</v>
      </c>
      <c r="C89" s="99"/>
      <c r="D89" s="99"/>
      <c r="E89" s="99">
        <v>71265.19</v>
      </c>
      <c r="F89" s="23"/>
    </row>
    <row r="90" spans="1:6" ht="16.5" thickBot="1">
      <c r="A90" s="36"/>
      <c r="B90" s="23"/>
      <c r="C90" s="23"/>
      <c r="D90" s="23"/>
      <c r="E90" s="23"/>
      <c r="F90" s="23"/>
    </row>
    <row r="91" spans="1:6" ht="16.5" thickBot="1">
      <c r="A91" s="113" t="s">
        <v>11</v>
      </c>
      <c r="B91" s="113" t="s">
        <v>51</v>
      </c>
      <c r="C91" s="115" t="s">
        <v>54</v>
      </c>
      <c r="D91" s="116"/>
      <c r="E91" s="117"/>
      <c r="F91" s="23"/>
    </row>
    <row r="92" spans="1:6" ht="48" thickBot="1">
      <c r="A92" s="114"/>
      <c r="B92" s="114"/>
      <c r="C92" s="26" t="s">
        <v>12</v>
      </c>
      <c r="D92" s="26" t="s">
        <v>13</v>
      </c>
      <c r="E92" s="26" t="s">
        <v>14</v>
      </c>
      <c r="F92" s="23"/>
    </row>
    <row r="93" spans="1:6" ht="15.75">
      <c r="A93" s="37" t="s">
        <v>15</v>
      </c>
      <c r="B93" s="38"/>
      <c r="C93" s="28">
        <f>SUM(C94:C101)</f>
        <v>38641.25</v>
      </c>
      <c r="D93" s="28">
        <f>SUM(D94:D101)</f>
        <v>38641.25</v>
      </c>
      <c r="E93" s="28">
        <f>SUM(E94:E101)</f>
        <v>965173.6399999999</v>
      </c>
      <c r="F93" s="23"/>
    </row>
    <row r="94" spans="1:6" ht="15.75">
      <c r="A94" s="33" t="s">
        <v>144</v>
      </c>
      <c r="B94" s="33" t="s">
        <v>52</v>
      </c>
      <c r="C94" s="33"/>
      <c r="D94" s="33"/>
      <c r="E94" s="33">
        <v>100</v>
      </c>
      <c r="F94" s="23"/>
    </row>
    <row r="95" spans="1:6" ht="15.75">
      <c r="A95" s="29" t="s">
        <v>20</v>
      </c>
      <c r="B95" s="29" t="s">
        <v>52</v>
      </c>
      <c r="C95" s="29"/>
      <c r="D95" s="29"/>
      <c r="E95" s="29">
        <v>7539.72</v>
      </c>
      <c r="F95" s="23"/>
    </row>
    <row r="96" spans="1:6" ht="15.75">
      <c r="A96" s="29" t="s">
        <v>21</v>
      </c>
      <c r="B96" s="29" t="s">
        <v>52</v>
      </c>
      <c r="C96" s="29"/>
      <c r="D96" s="29"/>
      <c r="E96" s="29"/>
      <c r="F96" s="23"/>
    </row>
    <row r="97" spans="1:6" ht="15.75">
      <c r="A97" s="29" t="s">
        <v>22</v>
      </c>
      <c r="B97" s="29" t="s">
        <v>52</v>
      </c>
      <c r="C97" s="29"/>
      <c r="D97" s="29"/>
      <c r="E97" s="29">
        <v>148439.92</v>
      </c>
      <c r="F97" s="23"/>
    </row>
    <row r="98" spans="1:6" ht="15.75">
      <c r="A98" s="29" t="s">
        <v>23</v>
      </c>
      <c r="B98" s="29" t="s">
        <v>52</v>
      </c>
      <c r="C98" s="29">
        <v>10025.12</v>
      </c>
      <c r="D98" s="29">
        <v>10025.12</v>
      </c>
      <c r="E98" s="29">
        <v>243344.46</v>
      </c>
      <c r="F98" s="23"/>
    </row>
    <row r="99" spans="1:6" ht="15.75">
      <c r="A99" s="29" t="s">
        <v>145</v>
      </c>
      <c r="B99" s="29" t="s">
        <v>52</v>
      </c>
      <c r="C99" s="29">
        <v>2727.32</v>
      </c>
      <c r="D99" s="29">
        <v>2727.32</v>
      </c>
      <c r="E99" s="29">
        <v>28397.49</v>
      </c>
      <c r="F99" s="23"/>
    </row>
    <row r="100" spans="1:6" ht="16.5" thickBot="1">
      <c r="A100" s="33" t="s">
        <v>59</v>
      </c>
      <c r="B100" s="25" t="s">
        <v>52</v>
      </c>
      <c r="C100" s="25">
        <v>24017.8</v>
      </c>
      <c r="D100" s="25">
        <v>24017.8</v>
      </c>
      <c r="E100" s="25">
        <v>520944.59</v>
      </c>
      <c r="F100" s="23"/>
    </row>
    <row r="101" spans="1:6" ht="16.5" thickBot="1">
      <c r="A101" s="98" t="s">
        <v>146</v>
      </c>
      <c r="B101" s="25" t="s">
        <v>52</v>
      </c>
      <c r="C101" s="25">
        <v>1871.01</v>
      </c>
      <c r="D101" s="25">
        <v>1871.01</v>
      </c>
      <c r="E101" s="25">
        <v>16407.46</v>
      </c>
      <c r="F101" s="23"/>
    </row>
    <row r="102" spans="1:6" ht="15.75">
      <c r="A102" s="36"/>
      <c r="B102" s="23"/>
      <c r="C102" s="23"/>
      <c r="D102" s="23"/>
      <c r="E102" s="23"/>
      <c r="F102" s="23"/>
    </row>
    <row r="103" spans="1:6" ht="16.5" thickBot="1">
      <c r="A103" s="39" t="s">
        <v>126</v>
      </c>
      <c r="B103" s="23"/>
      <c r="C103" s="23"/>
      <c r="D103" s="23"/>
      <c r="E103" s="23"/>
      <c r="F103" s="23"/>
    </row>
    <row r="104" spans="1:6" ht="30" customHeight="1" thickBot="1">
      <c r="A104" s="109" t="s">
        <v>24</v>
      </c>
      <c r="B104" s="115" t="s">
        <v>25</v>
      </c>
      <c r="C104" s="117"/>
      <c r="D104" s="115" t="s">
        <v>26</v>
      </c>
      <c r="E104" s="117"/>
      <c r="F104" s="109" t="s">
        <v>27</v>
      </c>
    </row>
    <row r="105" spans="1:6" ht="21" customHeight="1" thickBot="1">
      <c r="A105" s="110"/>
      <c r="B105" s="40" t="s">
        <v>28</v>
      </c>
      <c r="C105" s="40" t="s">
        <v>29</v>
      </c>
      <c r="D105" s="40" t="s">
        <v>28</v>
      </c>
      <c r="E105" s="40" t="s">
        <v>29</v>
      </c>
      <c r="F105" s="110"/>
    </row>
    <row r="106" spans="1:6" ht="24" customHeight="1">
      <c r="A106" s="41" t="s">
        <v>63</v>
      </c>
      <c r="B106" s="28">
        <f>B107+B108+B109+B110+B111+B112+B113+B114+B115</f>
        <v>371474.81000000006</v>
      </c>
      <c r="C106" s="28">
        <f>C107+C108+C109+C110+C111+C112+C113+C114+C115</f>
        <v>0</v>
      </c>
      <c r="D106" s="28">
        <f>D107+D108+D109+D110+D111+D112+D113+D114+D115</f>
        <v>371474.81000000006</v>
      </c>
      <c r="E106" s="28">
        <f>E107+E108+E109+E110+E111+E112+E113+E114+E115</f>
        <v>0</v>
      </c>
      <c r="F106" s="42"/>
    </row>
    <row r="107" spans="1:6" ht="15.75">
      <c r="A107" s="43" t="s">
        <v>30</v>
      </c>
      <c r="B107" s="77">
        <f>E13+E15+E22+E24+E35+E34+E41</f>
        <v>241428.64</v>
      </c>
      <c r="C107" s="44"/>
      <c r="D107" s="1">
        <f aca="true" t="shared" si="3" ref="D107:D116">B107</f>
        <v>241428.64</v>
      </c>
      <c r="E107" s="44"/>
      <c r="F107" s="45"/>
    </row>
    <row r="108" spans="1:6" ht="15.75">
      <c r="A108" s="43" t="s">
        <v>31</v>
      </c>
      <c r="B108" s="77">
        <f>E17+E26+E36+E42</f>
        <v>2246.17</v>
      </c>
      <c r="C108" s="44"/>
      <c r="D108" s="1">
        <f t="shared" si="3"/>
        <v>2246.17</v>
      </c>
      <c r="E108" s="44"/>
      <c r="F108" s="45"/>
    </row>
    <row r="109" spans="1:6" ht="15.75">
      <c r="A109" s="43" t="s">
        <v>7</v>
      </c>
      <c r="B109" s="46">
        <f>E19+E20</f>
        <v>9800</v>
      </c>
      <c r="C109" s="44"/>
      <c r="D109" s="1">
        <f t="shared" si="3"/>
        <v>9800</v>
      </c>
      <c r="E109" s="44"/>
      <c r="F109" s="45"/>
    </row>
    <row r="110" spans="1:6" ht="15.75">
      <c r="A110" s="43" t="s">
        <v>32</v>
      </c>
      <c r="B110" s="46">
        <f>E27</f>
        <v>113100</v>
      </c>
      <c r="C110" s="44"/>
      <c r="D110" s="1">
        <f t="shared" si="3"/>
        <v>113100</v>
      </c>
      <c r="E110" s="44"/>
      <c r="F110" s="45"/>
    </row>
    <row r="111" spans="1:6" ht="15.75">
      <c r="A111" s="43" t="s">
        <v>33</v>
      </c>
      <c r="B111" s="46">
        <f>E28</f>
        <v>0</v>
      </c>
      <c r="C111" s="44"/>
      <c r="D111" s="1">
        <f t="shared" si="3"/>
        <v>0</v>
      </c>
      <c r="E111" s="44"/>
      <c r="F111" s="45"/>
    </row>
    <row r="112" spans="1:6" ht="15.75">
      <c r="A112" s="43" t="s">
        <v>34</v>
      </c>
      <c r="B112" s="1">
        <f>E29</f>
        <v>0</v>
      </c>
      <c r="C112" s="44"/>
      <c r="D112" s="1">
        <f t="shared" si="3"/>
        <v>0</v>
      </c>
      <c r="E112" s="44"/>
      <c r="F112" s="45"/>
    </row>
    <row r="113" spans="1:6" ht="15.75">
      <c r="A113" s="43" t="s">
        <v>35</v>
      </c>
      <c r="B113" s="1">
        <f>E30</f>
        <v>4900</v>
      </c>
      <c r="C113" s="44"/>
      <c r="D113" s="1">
        <f t="shared" si="3"/>
        <v>4900</v>
      </c>
      <c r="E113" s="5"/>
      <c r="F113" s="45"/>
    </row>
    <row r="114" spans="1:6" ht="15.75">
      <c r="A114" s="47" t="s">
        <v>67</v>
      </c>
      <c r="B114" s="48"/>
      <c r="C114" s="49"/>
      <c r="D114" s="1">
        <f t="shared" si="3"/>
        <v>0</v>
      </c>
      <c r="E114" s="50">
        <f>C114</f>
        <v>0</v>
      </c>
      <c r="F114" s="51"/>
    </row>
    <row r="115" spans="1:6" ht="15.75">
      <c r="A115" s="47" t="s">
        <v>68</v>
      </c>
      <c r="B115" s="48">
        <f>E46</f>
        <v>0</v>
      </c>
      <c r="C115" s="49"/>
      <c r="D115" s="1">
        <f t="shared" si="3"/>
        <v>0</v>
      </c>
      <c r="E115" s="50"/>
      <c r="F115" s="51"/>
    </row>
    <row r="116" spans="1:6" ht="21.75" customHeight="1" thickBot="1">
      <c r="A116" s="52" t="s">
        <v>70</v>
      </c>
      <c r="B116" s="53">
        <f>E48+E49+E50+E51+E52+E53+E54+E55+E56+E57+E58+E59+E60+E61+E62+E63+E64+E66+E67+E68+E69+E70+E71+E72+E73+E74+E75+E77</f>
        <v>57500</v>
      </c>
      <c r="C116" s="54"/>
      <c r="D116" s="53">
        <f t="shared" si="3"/>
        <v>57500</v>
      </c>
      <c r="E116" s="54"/>
      <c r="F116" s="55"/>
    </row>
    <row r="117" spans="1:6" ht="15.75">
      <c r="A117" s="36"/>
      <c r="B117" s="23"/>
      <c r="C117" s="23"/>
      <c r="D117" s="23"/>
      <c r="E117" s="23"/>
      <c r="F117" s="23"/>
    </row>
    <row r="118" spans="1:6" ht="15.75">
      <c r="A118" s="56" t="s">
        <v>127</v>
      </c>
      <c r="B118" s="56"/>
      <c r="C118" s="56"/>
      <c r="D118" s="23"/>
      <c r="E118" s="23"/>
      <c r="F118" s="23"/>
    </row>
    <row r="119" spans="1:6" ht="15.75">
      <c r="A119" s="57" t="s">
        <v>162</v>
      </c>
      <c r="B119" s="23"/>
      <c r="C119" s="23"/>
      <c r="D119" s="23"/>
      <c r="E119" s="23"/>
      <c r="F119" s="23"/>
    </row>
    <row r="120" spans="1:6" ht="16.5" thickBot="1">
      <c r="A120" s="57" t="s">
        <v>36</v>
      </c>
      <c r="B120" s="23"/>
      <c r="C120" s="23"/>
      <c r="D120" s="23"/>
      <c r="E120" s="23"/>
      <c r="F120" s="23"/>
    </row>
    <row r="121" spans="1:6" ht="48" thickBot="1">
      <c r="A121" s="58" t="s">
        <v>24</v>
      </c>
      <c r="B121" s="59" t="s">
        <v>56</v>
      </c>
      <c r="C121" s="24" t="s">
        <v>57</v>
      </c>
      <c r="D121" s="23"/>
      <c r="E121" s="23"/>
      <c r="F121" s="23"/>
    </row>
    <row r="122" spans="1:6" s="63" customFormat="1" ht="15.75" customHeight="1" thickBot="1">
      <c r="A122" s="60" t="s">
        <v>37</v>
      </c>
      <c r="B122" s="61">
        <f>SUM(B123:B126)</f>
        <v>10217.11</v>
      </c>
      <c r="C122" s="61"/>
      <c r="D122" s="62"/>
      <c r="E122" s="62"/>
      <c r="F122" s="62"/>
    </row>
    <row r="123" spans="1:6" ht="16.5" thickBot="1">
      <c r="A123" s="25" t="s">
        <v>38</v>
      </c>
      <c r="B123" s="26"/>
      <c r="C123" s="26"/>
      <c r="D123" s="23"/>
      <c r="E123" s="23"/>
      <c r="F123" s="23"/>
    </row>
    <row r="124" spans="1:6" ht="16.5" thickBot="1">
      <c r="A124" s="25" t="s">
        <v>39</v>
      </c>
      <c r="B124" s="26">
        <v>10217.11</v>
      </c>
      <c r="C124" s="26"/>
      <c r="D124" s="23"/>
      <c r="E124" s="23"/>
      <c r="F124" s="23"/>
    </row>
    <row r="125" spans="1:6" ht="16.5" thickBot="1">
      <c r="A125" s="64" t="s">
        <v>64</v>
      </c>
      <c r="B125" s="26"/>
      <c r="C125" s="26"/>
      <c r="D125" s="23"/>
      <c r="E125" s="23"/>
      <c r="F125" s="23"/>
    </row>
    <row r="126" spans="1:6" ht="16.5" thickBot="1">
      <c r="A126" s="64" t="s">
        <v>66</v>
      </c>
      <c r="B126" s="26"/>
      <c r="C126" s="26"/>
      <c r="D126" s="23"/>
      <c r="E126" s="23"/>
      <c r="F126" s="23"/>
    </row>
    <row r="127" spans="1:6" s="63" customFormat="1" ht="16.5" thickBot="1">
      <c r="A127" s="60" t="s">
        <v>40</v>
      </c>
      <c r="B127" s="61">
        <f>SUM(B128:B132)</f>
        <v>28023.010000000002</v>
      </c>
      <c r="C127" s="61"/>
      <c r="D127" s="62"/>
      <c r="E127" s="62"/>
      <c r="F127" s="62"/>
    </row>
    <row r="128" spans="1:6" ht="16.5" thickBot="1">
      <c r="A128" s="25" t="s">
        <v>41</v>
      </c>
      <c r="B128" s="26">
        <v>20992.61</v>
      </c>
      <c r="C128" s="26"/>
      <c r="D128" s="23"/>
      <c r="E128" s="23"/>
      <c r="F128" s="23"/>
    </row>
    <row r="129" spans="1:6" ht="16.5" thickBot="1">
      <c r="A129" s="25" t="s">
        <v>42</v>
      </c>
      <c r="B129" s="26"/>
      <c r="C129" s="26"/>
      <c r="D129" s="23"/>
      <c r="E129" s="23"/>
      <c r="F129" s="23"/>
    </row>
    <row r="130" spans="1:6" ht="16.5" thickBot="1">
      <c r="A130" s="25" t="s">
        <v>43</v>
      </c>
      <c r="B130" s="26">
        <v>2614.08</v>
      </c>
      <c r="C130" s="26"/>
      <c r="D130" s="23"/>
      <c r="E130" s="23"/>
      <c r="F130" s="23"/>
    </row>
    <row r="131" spans="1:6" ht="16.5" thickBot="1">
      <c r="A131" s="64" t="s">
        <v>69</v>
      </c>
      <c r="B131" s="26"/>
      <c r="C131" s="26"/>
      <c r="D131" s="23"/>
      <c r="E131" s="23"/>
      <c r="F131" s="23"/>
    </row>
    <row r="132" spans="1:6" ht="16.5" thickBot="1">
      <c r="A132" s="64" t="s">
        <v>165</v>
      </c>
      <c r="B132" s="26">
        <v>4416.32</v>
      </c>
      <c r="C132" s="26"/>
      <c r="D132" s="23"/>
      <c r="E132" s="23"/>
      <c r="F132" s="23"/>
    </row>
    <row r="133" spans="1:6" s="63" customFormat="1" ht="18" customHeight="1" thickBot="1">
      <c r="A133" s="60" t="s">
        <v>44</v>
      </c>
      <c r="B133" s="61">
        <v>0</v>
      </c>
      <c r="C133" s="65">
        <v>8600</v>
      </c>
      <c r="D133" s="62"/>
      <c r="E133" s="62"/>
      <c r="F133" s="62"/>
    </row>
    <row r="134" spans="1:6" s="63" customFormat="1" ht="16.5" thickBot="1">
      <c r="A134" s="60" t="s">
        <v>45</v>
      </c>
      <c r="B134" s="61">
        <v>0</v>
      </c>
      <c r="C134" s="61">
        <v>0</v>
      </c>
      <c r="D134" s="62"/>
      <c r="E134" s="62"/>
      <c r="F134" s="62"/>
    </row>
    <row r="135" spans="1:6" s="63" customFormat="1" ht="15.75">
      <c r="A135" s="66"/>
      <c r="B135" s="66"/>
      <c r="C135" s="66"/>
      <c r="D135" s="62"/>
      <c r="E135" s="62"/>
      <c r="F135" s="62"/>
    </row>
    <row r="136" spans="1:6" ht="15.75">
      <c r="A136" s="119" t="s">
        <v>128</v>
      </c>
      <c r="B136" s="119"/>
      <c r="C136" s="119"/>
      <c r="D136" s="23"/>
      <c r="E136" s="23"/>
      <c r="F136" s="23"/>
    </row>
    <row r="137" spans="1:6" ht="16.5" thickBot="1">
      <c r="A137" s="36" t="s">
        <v>58</v>
      </c>
      <c r="B137" s="23"/>
      <c r="C137" s="23"/>
      <c r="D137" s="23"/>
      <c r="E137" s="23"/>
      <c r="F137" s="23"/>
    </row>
    <row r="138" spans="1:6" ht="16.5" thickBot="1">
      <c r="A138" s="113" t="s">
        <v>11</v>
      </c>
      <c r="B138" s="113" t="s">
        <v>55</v>
      </c>
      <c r="C138" s="115" t="s">
        <v>46</v>
      </c>
      <c r="D138" s="116"/>
      <c r="E138" s="117"/>
      <c r="F138" s="23"/>
    </row>
    <row r="139" spans="1:6" ht="46.5" customHeight="1" thickBot="1">
      <c r="A139" s="114"/>
      <c r="B139" s="114"/>
      <c r="C139" s="26" t="s">
        <v>12</v>
      </c>
      <c r="D139" s="26" t="s">
        <v>13</v>
      </c>
      <c r="E139" s="26" t="s">
        <v>14</v>
      </c>
      <c r="F139" s="23"/>
    </row>
    <row r="140" spans="1:6" ht="15.75">
      <c r="A140" s="37" t="s">
        <v>15</v>
      </c>
      <c r="B140" s="67"/>
      <c r="C140" s="38">
        <f>SUM(C141:C144)</f>
        <v>0</v>
      </c>
      <c r="D140" s="38">
        <f>SUM(D141:D144)</f>
        <v>0</v>
      </c>
      <c r="E140" s="38">
        <f>SUM(E141:E144)</f>
        <v>7539.720000000001</v>
      </c>
      <c r="F140" s="23"/>
    </row>
    <row r="141" spans="1:6" ht="15.75">
      <c r="A141" s="33" t="s">
        <v>47</v>
      </c>
      <c r="B141" s="68"/>
      <c r="C141" s="69"/>
      <c r="D141" s="69"/>
      <c r="E141" s="69">
        <v>4983.56</v>
      </c>
      <c r="F141" s="23"/>
    </row>
    <row r="142" spans="1:6" ht="15.75">
      <c r="A142" s="31" t="s">
        <v>48</v>
      </c>
      <c r="B142" s="70"/>
      <c r="C142" s="71"/>
      <c r="D142" s="71"/>
      <c r="E142" s="71">
        <v>2119.98</v>
      </c>
      <c r="F142" s="23"/>
    </row>
    <row r="143" spans="1:6" ht="15.75">
      <c r="A143" s="33" t="s">
        <v>49</v>
      </c>
      <c r="B143" s="68"/>
      <c r="C143" s="69"/>
      <c r="D143" s="69"/>
      <c r="E143" s="69">
        <v>436.18</v>
      </c>
      <c r="F143" s="23"/>
    </row>
    <row r="144" spans="1:6" ht="16.5" thickBot="1">
      <c r="A144" s="25" t="s">
        <v>50</v>
      </c>
      <c r="B144" s="26"/>
      <c r="C144" s="72"/>
      <c r="D144" s="72"/>
      <c r="E144" s="72"/>
      <c r="F144" s="23"/>
    </row>
    <row r="145" spans="1:6" ht="15.75">
      <c r="A145" s="20"/>
      <c r="B145" s="22"/>
      <c r="C145" s="22"/>
      <c r="D145" s="22"/>
      <c r="E145" s="22"/>
      <c r="F145" s="22"/>
    </row>
    <row r="146" spans="1:6" ht="31.5" customHeight="1">
      <c r="A146" s="122" t="s">
        <v>139</v>
      </c>
      <c r="B146" s="122"/>
      <c r="C146" s="73"/>
      <c r="D146" s="73"/>
      <c r="E146" s="73"/>
      <c r="F146" s="74"/>
    </row>
    <row r="147" spans="1:5" ht="15.75">
      <c r="A147" s="23" t="s">
        <v>140</v>
      </c>
      <c r="B147" s="23"/>
      <c r="C147" s="23"/>
      <c r="D147" s="23"/>
      <c r="E147" s="23"/>
    </row>
    <row r="148" spans="1:38" s="75" customFormat="1" ht="15.75">
      <c r="A148" s="23"/>
      <c r="B148" s="23"/>
      <c r="C148" s="23"/>
      <c r="D148" s="23"/>
      <c r="E148" s="23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spans="1:38" s="75" customFormat="1" ht="15.75">
      <c r="A149" s="23" t="s">
        <v>71</v>
      </c>
      <c r="B149" s="23"/>
      <c r="C149" s="23"/>
      <c r="D149" s="23"/>
      <c r="E149" s="23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</row>
    <row r="150" spans="1:5" ht="15.75">
      <c r="A150" s="23"/>
      <c r="B150" s="23"/>
      <c r="C150" s="23"/>
      <c r="D150" s="23"/>
      <c r="E150" s="23"/>
    </row>
    <row r="151" spans="2:5" ht="15.75">
      <c r="B151" s="23"/>
      <c r="C151" s="23"/>
      <c r="D151" s="23"/>
      <c r="E151" s="23"/>
    </row>
  </sheetData>
  <sheetProtection/>
  <mergeCells count="27">
    <mergeCell ref="A2:F2"/>
    <mergeCell ref="A3:F3"/>
    <mergeCell ref="A4:E4"/>
    <mergeCell ref="F104:F105"/>
    <mergeCell ref="A5:E5"/>
    <mergeCell ref="F7:F8"/>
    <mergeCell ref="A82:A83"/>
    <mergeCell ref="B82:B83"/>
    <mergeCell ref="C82:E82"/>
    <mergeCell ref="C7:C8"/>
    <mergeCell ref="B138:B139"/>
    <mergeCell ref="C138:E138"/>
    <mergeCell ref="A136:C136"/>
    <mergeCell ref="D7:D8"/>
    <mergeCell ref="A7:A8"/>
    <mergeCell ref="B7:B8"/>
    <mergeCell ref="E7:E8"/>
    <mergeCell ref="D1:F1"/>
    <mergeCell ref="A146:B146"/>
    <mergeCell ref="A81:E81"/>
    <mergeCell ref="A104:A105"/>
    <mergeCell ref="B104:C104"/>
    <mergeCell ref="D104:E104"/>
    <mergeCell ref="B91:B92"/>
    <mergeCell ref="C91:E91"/>
    <mergeCell ref="A91:A92"/>
    <mergeCell ref="A138:A139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1" max="5" man="1"/>
    <brk id="7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151"/>
  <sheetViews>
    <sheetView view="pageBreakPreview" zoomScaleNormal="8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8" sqref="C28"/>
    </sheetView>
  </sheetViews>
  <sheetFormatPr defaultColWidth="9.140625" defaultRowHeight="12.75"/>
  <cols>
    <col min="1" max="1" width="58.2812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7" width="10.140625" style="2" bestFit="1" customWidth="1"/>
    <col min="8" max="16384" width="9.140625" style="2" customWidth="1"/>
  </cols>
  <sheetData>
    <row r="1" spans="4:6" ht="12.75">
      <c r="D1" s="121" t="s">
        <v>86</v>
      </c>
      <c r="E1" s="121"/>
      <c r="F1" s="121"/>
    </row>
    <row r="2" spans="1:6" ht="17.25" customHeight="1">
      <c r="A2" s="107" t="s">
        <v>72</v>
      </c>
      <c r="B2" s="107"/>
      <c r="C2" s="107"/>
      <c r="D2" s="107"/>
      <c r="E2" s="107"/>
      <c r="F2" s="107"/>
    </row>
    <row r="3" spans="1:6" ht="12.75">
      <c r="A3" s="107" t="s">
        <v>73</v>
      </c>
      <c r="B3" s="107"/>
      <c r="C3" s="107"/>
      <c r="D3" s="107"/>
      <c r="E3" s="107"/>
      <c r="F3" s="107"/>
    </row>
    <row r="4" spans="1:5" ht="12.75">
      <c r="A4" s="108" t="s">
        <v>138</v>
      </c>
      <c r="B4" s="108"/>
      <c r="C4" s="108"/>
      <c r="D4" s="108"/>
      <c r="E4" s="108"/>
    </row>
    <row r="5" spans="1:5" ht="12.75">
      <c r="A5" s="111" t="s">
        <v>166</v>
      </c>
      <c r="B5" s="111"/>
      <c r="C5" s="111"/>
      <c r="D5" s="111"/>
      <c r="E5" s="111"/>
    </row>
    <row r="6" spans="1:5" ht="12.75">
      <c r="A6" s="10"/>
      <c r="B6" s="9"/>
      <c r="C6" s="9"/>
      <c r="D6" s="10"/>
      <c r="E6" s="10"/>
    </row>
    <row r="7" spans="1:6" ht="31.5" customHeight="1">
      <c r="A7" s="120" t="s">
        <v>0</v>
      </c>
      <c r="B7" s="118" t="s">
        <v>1</v>
      </c>
      <c r="C7" s="118" t="s">
        <v>8</v>
      </c>
      <c r="D7" s="118" t="s">
        <v>2</v>
      </c>
      <c r="E7" s="118" t="s">
        <v>9</v>
      </c>
      <c r="F7" s="112" t="s">
        <v>10</v>
      </c>
    </row>
    <row r="8" spans="1:6" ht="50.25" customHeight="1">
      <c r="A8" s="120"/>
      <c r="B8" s="118"/>
      <c r="C8" s="118"/>
      <c r="D8" s="118"/>
      <c r="E8" s="118"/>
      <c r="F8" s="112"/>
    </row>
    <row r="9" spans="1:6" ht="31.5" customHeight="1">
      <c r="A9" s="79" t="s">
        <v>89</v>
      </c>
      <c r="B9" s="84">
        <f>B10+B44</f>
        <v>14787811.86</v>
      </c>
      <c r="C9" s="84">
        <f>C10+C44</f>
        <v>10776622.76</v>
      </c>
      <c r="D9" s="84">
        <f>D10+D44</f>
        <v>10754157.77</v>
      </c>
      <c r="E9" s="84">
        <f>E10+E44</f>
        <v>795163.1900000001</v>
      </c>
      <c r="F9" s="84">
        <f>F10+F44</f>
        <v>11571785.95</v>
      </c>
    </row>
    <row r="10" spans="1:6" ht="29.25" customHeight="1">
      <c r="A10" s="80" t="s">
        <v>90</v>
      </c>
      <c r="B10" s="3">
        <f>B11+B21+B33+B40+B43</f>
        <v>14628311.86</v>
      </c>
      <c r="C10" s="3">
        <f>C11+C21+C33+C40+C43</f>
        <v>10656922.76</v>
      </c>
      <c r="D10" s="3">
        <f>D11+D21+D33+D40+D43</f>
        <v>10634457.77</v>
      </c>
      <c r="E10" s="3">
        <f>E11+E21+E33+E40+E43</f>
        <v>795163.1900000001</v>
      </c>
      <c r="F10" s="3">
        <f>F11+F21+F33+F40+F43</f>
        <v>11452085.95</v>
      </c>
    </row>
    <row r="11" spans="1:6" ht="94.5">
      <c r="A11" s="6" t="s">
        <v>142</v>
      </c>
      <c r="B11" s="3">
        <f>B12+B18</f>
        <v>10967300</v>
      </c>
      <c r="C11" s="3">
        <f>C12+C18</f>
        <v>8158077</v>
      </c>
      <c r="D11" s="3">
        <f>D12+D18</f>
        <v>8135612.01</v>
      </c>
      <c r="E11" s="3">
        <f>E12+E18</f>
        <v>478774</v>
      </c>
      <c r="F11" s="3">
        <f>F12+F18</f>
        <v>8636851</v>
      </c>
    </row>
    <row r="12" spans="1:6" ht="15.75">
      <c r="A12" s="6" t="s">
        <v>93</v>
      </c>
      <c r="B12" s="3">
        <f>SUM(B13:B17)</f>
        <v>10870400</v>
      </c>
      <c r="C12" s="3">
        <f>SUM(C13:C17)</f>
        <v>8121877</v>
      </c>
      <c r="D12" s="3">
        <f>SUM(D13:D17)</f>
        <v>8100884.39</v>
      </c>
      <c r="E12" s="3">
        <f>SUM(E13:E17)</f>
        <v>473274</v>
      </c>
      <c r="F12" s="3">
        <f>SUM(F13:F17)</f>
        <v>8595151</v>
      </c>
    </row>
    <row r="13" spans="1:8" ht="18" customHeight="1">
      <c r="A13" s="11" t="s">
        <v>78</v>
      </c>
      <c r="B13" s="77">
        <v>8588200</v>
      </c>
      <c r="C13" s="77">
        <v>4017733</v>
      </c>
      <c r="D13" s="77">
        <v>4017733</v>
      </c>
      <c r="E13" s="77">
        <v>190118</v>
      </c>
      <c r="F13" s="77">
        <f>C13+E13</f>
        <v>4207851</v>
      </c>
      <c r="G13" s="101"/>
      <c r="H13" s="74"/>
    </row>
    <row r="14" spans="1:8" ht="18" customHeight="1">
      <c r="A14" s="11" t="s">
        <v>157</v>
      </c>
      <c r="B14" s="77"/>
      <c r="C14" s="77">
        <v>1366300</v>
      </c>
      <c r="D14" s="77">
        <v>1366300</v>
      </c>
      <c r="E14" s="77"/>
      <c r="F14" s="77">
        <f>C14+E14</f>
        <v>1366300</v>
      </c>
      <c r="G14" s="101"/>
      <c r="H14" s="74"/>
    </row>
    <row r="15" spans="1:8" ht="15.75">
      <c r="A15" s="8" t="s">
        <v>79</v>
      </c>
      <c r="B15" s="77"/>
      <c r="C15" s="77">
        <v>867000</v>
      </c>
      <c r="D15" s="77">
        <v>867000</v>
      </c>
      <c r="E15" s="77">
        <v>150000</v>
      </c>
      <c r="F15" s="77">
        <f>C15+E15</f>
        <v>1017000</v>
      </c>
      <c r="G15" s="101"/>
      <c r="H15" s="74"/>
    </row>
    <row r="16" spans="1:8" ht="15.75">
      <c r="A16" s="8" t="s">
        <v>80</v>
      </c>
      <c r="B16" s="77">
        <v>2282200</v>
      </c>
      <c r="C16" s="77">
        <v>1526799</v>
      </c>
      <c r="D16" s="77">
        <v>1505806.39</v>
      </c>
      <c r="E16" s="77">
        <v>133156</v>
      </c>
      <c r="F16" s="77">
        <f>C16+E16</f>
        <v>1659955</v>
      </c>
      <c r="G16" s="101"/>
      <c r="H16" s="74"/>
    </row>
    <row r="17" spans="1:8" ht="15.75">
      <c r="A17" s="8" t="s">
        <v>156</v>
      </c>
      <c r="B17" s="77"/>
      <c r="C17" s="77">
        <v>344045</v>
      </c>
      <c r="D17" s="77">
        <v>344045</v>
      </c>
      <c r="E17" s="77"/>
      <c r="F17" s="77">
        <f>C17+E17</f>
        <v>344045</v>
      </c>
      <c r="G17" s="101"/>
      <c r="H17" s="74"/>
    </row>
    <row r="18" spans="1:8" ht="17.25" customHeight="1">
      <c r="A18" s="11" t="s">
        <v>94</v>
      </c>
      <c r="B18" s="3">
        <f>B19+B20</f>
        <v>96900</v>
      </c>
      <c r="C18" s="3">
        <f>C19+C20</f>
        <v>36200</v>
      </c>
      <c r="D18" s="3">
        <f>D19+D20</f>
        <v>34727.619999999995</v>
      </c>
      <c r="E18" s="3">
        <f>E19+E20</f>
        <v>5500</v>
      </c>
      <c r="F18" s="3">
        <f>F19+F20</f>
        <v>41700</v>
      </c>
      <c r="G18" s="101"/>
      <c r="H18" s="74"/>
    </row>
    <row r="19" spans="1:8" ht="15.75">
      <c r="A19" s="8" t="s">
        <v>61</v>
      </c>
      <c r="B19" s="1">
        <v>68900</v>
      </c>
      <c r="C19" s="1">
        <v>24400</v>
      </c>
      <c r="D19" s="1">
        <v>22927.62</v>
      </c>
      <c r="E19" s="1">
        <v>5500</v>
      </c>
      <c r="F19" s="1">
        <f>C19+E19</f>
        <v>29900</v>
      </c>
      <c r="G19" s="101"/>
      <c r="H19" s="74"/>
    </row>
    <row r="20" spans="1:6" s="13" customFormat="1" ht="15.75">
      <c r="A20" s="8" t="s">
        <v>62</v>
      </c>
      <c r="B20" s="1">
        <v>28000</v>
      </c>
      <c r="C20" s="1">
        <v>11800</v>
      </c>
      <c r="D20" s="1">
        <v>11800</v>
      </c>
      <c r="E20" s="1"/>
      <c r="F20" s="1">
        <f>C20+E20</f>
        <v>11800</v>
      </c>
    </row>
    <row r="21" spans="1:6" ht="63">
      <c r="A21" s="12" t="s">
        <v>91</v>
      </c>
      <c r="B21" s="3">
        <f>B22+B23+B24+B25+B26+B27+B28+B29+B30+B31+B32</f>
        <v>3084400</v>
      </c>
      <c r="C21" s="3">
        <f>C22+C23+C24+C25+C26+C27+C28+C29+C30+C31+C32</f>
        <v>2074696.24</v>
      </c>
      <c r="D21" s="3">
        <f>D22+D23+D24+D25+D26+D27+D28+D29+D30+D31+D32</f>
        <v>2074696.24</v>
      </c>
      <c r="E21" s="3">
        <f>E22+E23+E24+E25+E26+E27+E28+E29+E30+E31+E32</f>
        <v>280936.51999999996</v>
      </c>
      <c r="F21" s="3">
        <f>F22+F23+F24+F25+F26+F27+F28+F29+F30+F31+F32</f>
        <v>2355632.76</v>
      </c>
    </row>
    <row r="22" spans="1:6" ht="15.75">
      <c r="A22" s="8" t="s">
        <v>84</v>
      </c>
      <c r="B22" s="77">
        <v>1011500</v>
      </c>
      <c r="C22" s="77">
        <v>418692.03</v>
      </c>
      <c r="D22" s="77">
        <v>418692.03</v>
      </c>
      <c r="E22" s="77">
        <v>35507.97</v>
      </c>
      <c r="F22" s="77">
        <f aca="true" t="shared" si="0" ref="F22:F32">C22+E22</f>
        <v>454200</v>
      </c>
    </row>
    <row r="23" spans="1:6" ht="15.75">
      <c r="A23" s="11" t="s">
        <v>157</v>
      </c>
      <c r="B23" s="77"/>
      <c r="C23" s="77">
        <v>74500</v>
      </c>
      <c r="D23" s="77">
        <v>74500</v>
      </c>
      <c r="E23" s="77"/>
      <c r="F23" s="77">
        <f t="shared" si="0"/>
        <v>74500</v>
      </c>
    </row>
    <row r="24" spans="1:6" ht="15.75">
      <c r="A24" s="11" t="s">
        <v>85</v>
      </c>
      <c r="B24" s="77"/>
      <c r="C24" s="77">
        <v>230000</v>
      </c>
      <c r="D24" s="77">
        <v>230000</v>
      </c>
      <c r="E24" s="77">
        <v>30000</v>
      </c>
      <c r="F24" s="77">
        <f t="shared" si="0"/>
        <v>260000</v>
      </c>
    </row>
    <row r="25" spans="1:6" ht="15.75">
      <c r="A25" s="11" t="s">
        <v>81</v>
      </c>
      <c r="B25" s="77">
        <v>305500</v>
      </c>
      <c r="C25" s="77">
        <v>192238</v>
      </c>
      <c r="D25" s="77">
        <v>192238</v>
      </c>
      <c r="E25" s="77">
        <v>61962</v>
      </c>
      <c r="F25" s="77">
        <f t="shared" si="0"/>
        <v>254200</v>
      </c>
    </row>
    <row r="26" spans="1:6" ht="15.75">
      <c r="A26" s="8" t="s">
        <v>156</v>
      </c>
      <c r="B26" s="77"/>
      <c r="C26" s="77"/>
      <c r="D26" s="77"/>
      <c r="E26" s="77"/>
      <c r="F26" s="77">
        <f t="shared" si="0"/>
        <v>0</v>
      </c>
    </row>
    <row r="27" spans="1:6" ht="15.75">
      <c r="A27" s="94" t="s">
        <v>134</v>
      </c>
      <c r="B27" s="14">
        <v>1112300</v>
      </c>
      <c r="C27" s="14">
        <v>768591.22</v>
      </c>
      <c r="D27" s="14">
        <v>768591.22</v>
      </c>
      <c r="E27" s="14">
        <v>125205.96</v>
      </c>
      <c r="F27" s="77">
        <f t="shared" si="0"/>
        <v>893797.1799999999</v>
      </c>
    </row>
    <row r="28" spans="1:6" ht="15.75">
      <c r="A28" s="94" t="s">
        <v>130</v>
      </c>
      <c r="B28" s="1">
        <v>422000</v>
      </c>
      <c r="C28" s="1">
        <v>266473.87</v>
      </c>
      <c r="D28" s="1">
        <v>266473.87</v>
      </c>
      <c r="E28" s="1">
        <v>22884.93</v>
      </c>
      <c r="F28" s="77">
        <f t="shared" si="0"/>
        <v>289358.8</v>
      </c>
    </row>
    <row r="29" spans="1:6" ht="15.75">
      <c r="A29" s="94" t="s">
        <v>131</v>
      </c>
      <c r="B29" s="1">
        <v>86300</v>
      </c>
      <c r="C29" s="1">
        <v>44623.94</v>
      </c>
      <c r="D29" s="1">
        <v>44623.94</v>
      </c>
      <c r="E29" s="1"/>
      <c r="F29" s="77">
        <f t="shared" si="0"/>
        <v>44623.94</v>
      </c>
    </row>
    <row r="30" spans="1:6" ht="15.75">
      <c r="A30" s="8" t="s">
        <v>74</v>
      </c>
      <c r="B30" s="1">
        <v>28900</v>
      </c>
      <c r="C30" s="1">
        <v>17881</v>
      </c>
      <c r="D30" s="1">
        <v>17881</v>
      </c>
      <c r="E30" s="1">
        <v>800</v>
      </c>
      <c r="F30" s="77">
        <f t="shared" si="0"/>
        <v>18681</v>
      </c>
    </row>
    <row r="31" spans="1:6" ht="15.75">
      <c r="A31" s="8" t="s">
        <v>75</v>
      </c>
      <c r="B31" s="1">
        <v>13000</v>
      </c>
      <c r="C31" s="1"/>
      <c r="D31" s="1"/>
      <c r="E31" s="1"/>
      <c r="F31" s="77">
        <f t="shared" si="0"/>
        <v>0</v>
      </c>
    </row>
    <row r="32" spans="1:6" ht="15.75">
      <c r="A32" s="8" t="s">
        <v>147</v>
      </c>
      <c r="B32" s="1">
        <v>104900</v>
      </c>
      <c r="C32" s="1">
        <v>61696.18</v>
      </c>
      <c r="D32" s="1">
        <v>61696.18</v>
      </c>
      <c r="E32" s="1">
        <v>4575.66</v>
      </c>
      <c r="F32" s="77">
        <f t="shared" si="0"/>
        <v>66271.84</v>
      </c>
    </row>
    <row r="33" spans="1:6" ht="49.5" customHeight="1">
      <c r="A33" s="12" t="s">
        <v>95</v>
      </c>
      <c r="B33" s="78">
        <f>B34+B35+B36+B37+B38+B39</f>
        <v>178400</v>
      </c>
      <c r="C33" s="78">
        <f>C34+C35+C36+C37+C38+C39</f>
        <v>115717.61</v>
      </c>
      <c r="D33" s="78">
        <f>D34+D35+D36+D37+D38+D39</f>
        <v>115717.61</v>
      </c>
      <c r="E33" s="78">
        <f>E34+E35+E36+E37+E38+E39</f>
        <v>13174.14</v>
      </c>
      <c r="F33" s="78">
        <f>F34+F35+F36+F37+F38+F39</f>
        <v>128891.75</v>
      </c>
    </row>
    <row r="34" spans="1:6" ht="15.75">
      <c r="A34" s="11" t="s">
        <v>82</v>
      </c>
      <c r="B34" s="77">
        <v>137000</v>
      </c>
      <c r="C34" s="77">
        <v>57211.06</v>
      </c>
      <c r="D34" s="77">
        <v>57211.06</v>
      </c>
      <c r="E34" s="77">
        <v>5625.14</v>
      </c>
      <c r="F34" s="77">
        <f aca="true" t="shared" si="1" ref="F34:F39">C34+E34</f>
        <v>62836.2</v>
      </c>
    </row>
    <row r="35" spans="1:6" ht="15.75">
      <c r="A35" s="8" t="s">
        <v>77</v>
      </c>
      <c r="B35" s="77"/>
      <c r="C35" s="77">
        <v>31955.55</v>
      </c>
      <c r="D35" s="77">
        <v>31955.55</v>
      </c>
      <c r="E35" s="77">
        <v>3000</v>
      </c>
      <c r="F35" s="77">
        <f t="shared" si="1"/>
        <v>34955.55</v>
      </c>
    </row>
    <row r="36" spans="1:6" ht="15.75">
      <c r="A36" s="11" t="s">
        <v>83</v>
      </c>
      <c r="B36" s="77">
        <v>41400</v>
      </c>
      <c r="C36" s="77">
        <v>26551</v>
      </c>
      <c r="D36" s="77">
        <v>26551</v>
      </c>
      <c r="E36" s="77">
        <v>4549</v>
      </c>
      <c r="F36" s="77">
        <f t="shared" si="1"/>
        <v>31100</v>
      </c>
    </row>
    <row r="37" spans="1:6" ht="15.75">
      <c r="A37" s="94" t="s">
        <v>129</v>
      </c>
      <c r="B37" s="77"/>
      <c r="C37" s="77"/>
      <c r="D37" s="77"/>
      <c r="E37" s="77"/>
      <c r="F37" s="77">
        <f t="shared" si="1"/>
        <v>0</v>
      </c>
    </row>
    <row r="38" spans="1:6" ht="15.75">
      <c r="A38" s="94" t="s">
        <v>130</v>
      </c>
      <c r="B38" s="77"/>
      <c r="C38" s="77"/>
      <c r="D38" s="77"/>
      <c r="E38" s="77"/>
      <c r="F38" s="77">
        <f t="shared" si="1"/>
        <v>0</v>
      </c>
    </row>
    <row r="39" spans="1:6" ht="15.75">
      <c r="A39" s="94" t="s">
        <v>131</v>
      </c>
      <c r="B39" s="77"/>
      <c r="C39" s="77"/>
      <c r="D39" s="77"/>
      <c r="E39" s="77"/>
      <c r="F39" s="77">
        <f t="shared" si="1"/>
        <v>0</v>
      </c>
    </row>
    <row r="40" spans="1:6" ht="31.5">
      <c r="A40" s="6" t="s">
        <v>87</v>
      </c>
      <c r="B40" s="3">
        <f>B41+B42</f>
        <v>256300</v>
      </c>
      <c r="C40" s="3">
        <f>C41+C42</f>
        <v>166520.05</v>
      </c>
      <c r="D40" s="3">
        <f>D41+D42</f>
        <v>166520.05</v>
      </c>
      <c r="E40" s="3">
        <f>E41+E42</f>
        <v>22278.53</v>
      </c>
      <c r="F40" s="3">
        <f>F41+F42</f>
        <v>188798.58</v>
      </c>
    </row>
    <row r="41" spans="1:6" ht="17.25" customHeight="1">
      <c r="A41" s="8" t="s">
        <v>5</v>
      </c>
      <c r="B41" s="1">
        <v>198400</v>
      </c>
      <c r="C41" s="1">
        <v>127903.42</v>
      </c>
      <c r="D41" s="1">
        <v>127903.42</v>
      </c>
      <c r="E41" s="1">
        <v>17395.16</v>
      </c>
      <c r="F41" s="1">
        <f>C41+E41</f>
        <v>145298.58</v>
      </c>
    </row>
    <row r="42" spans="1:6" ht="15" customHeight="1">
      <c r="A42" s="8" t="s">
        <v>6</v>
      </c>
      <c r="B42" s="1">
        <v>57900</v>
      </c>
      <c r="C42" s="1">
        <v>38616.63</v>
      </c>
      <c r="D42" s="1">
        <v>38616.63</v>
      </c>
      <c r="E42" s="1">
        <v>4883.37</v>
      </c>
      <c r="F42" s="1">
        <f>C42+E42</f>
        <v>43500</v>
      </c>
    </row>
    <row r="43" spans="1:6" ht="34.5" customHeight="1">
      <c r="A43" s="6" t="s">
        <v>88</v>
      </c>
      <c r="B43" s="3">
        <v>141911.86</v>
      </c>
      <c r="C43" s="15">
        <v>141911.86</v>
      </c>
      <c r="D43" s="15">
        <v>141911.86</v>
      </c>
      <c r="E43" s="15"/>
      <c r="F43" s="1">
        <f>C43+E43</f>
        <v>141911.86</v>
      </c>
    </row>
    <row r="44" spans="1:6" ht="25.5" customHeight="1">
      <c r="A44" s="81" t="s">
        <v>96</v>
      </c>
      <c r="B44" s="3">
        <f>B45</f>
        <v>159500</v>
      </c>
      <c r="C44" s="3">
        <f>C45</f>
        <v>119700</v>
      </c>
      <c r="D44" s="3">
        <f>D45</f>
        <v>119700</v>
      </c>
      <c r="E44" s="3">
        <f>E45</f>
        <v>0</v>
      </c>
      <c r="F44" s="3">
        <f>F45</f>
        <v>119700</v>
      </c>
    </row>
    <row r="45" spans="1:6" ht="51.75" customHeight="1">
      <c r="A45" s="82" t="s">
        <v>132</v>
      </c>
      <c r="B45" s="3">
        <f>SUM(B46:B46)</f>
        <v>159500</v>
      </c>
      <c r="C45" s="3">
        <f>SUM(C46:C46)</f>
        <v>119700</v>
      </c>
      <c r="D45" s="3">
        <f>SUM(D46:D46)</f>
        <v>119700</v>
      </c>
      <c r="E45" s="3">
        <f>SUM(E46:E46)</f>
        <v>0</v>
      </c>
      <c r="F45" s="3">
        <f>SUM(F46:F46)</f>
        <v>119700</v>
      </c>
    </row>
    <row r="46" spans="1:6" ht="15.75" customHeight="1" thickBot="1">
      <c r="A46" s="83" t="s">
        <v>4</v>
      </c>
      <c r="B46" s="1">
        <v>159500</v>
      </c>
      <c r="C46" s="1">
        <v>119700</v>
      </c>
      <c r="D46" s="1">
        <v>119700</v>
      </c>
      <c r="E46" s="1"/>
      <c r="F46" s="1">
        <f>C46+E46</f>
        <v>119700</v>
      </c>
    </row>
    <row r="47" spans="1:6" ht="30" customHeight="1">
      <c r="A47" s="16" t="s">
        <v>133</v>
      </c>
      <c r="B47" s="17">
        <f>SUM(B48:B65)+B75</f>
        <v>686000</v>
      </c>
      <c r="C47" s="17">
        <f>SUM(C48:C65)+C75</f>
        <v>327808</v>
      </c>
      <c r="D47" s="17">
        <f>SUM(D48:D65)+D75</f>
        <v>288880.43</v>
      </c>
      <c r="E47" s="17">
        <f>SUM(E48:E65)+E75</f>
        <v>18300</v>
      </c>
      <c r="F47" s="17">
        <f>SUM(F48:F65)+F75</f>
        <v>346108</v>
      </c>
    </row>
    <row r="48" spans="1:6" ht="30" customHeight="1">
      <c r="A48" s="86" t="s">
        <v>108</v>
      </c>
      <c r="B48" s="3"/>
      <c r="C48" s="3"/>
      <c r="D48" s="3"/>
      <c r="E48" s="3"/>
      <c r="F48" s="3"/>
    </row>
    <row r="49" spans="1:6" ht="47.25">
      <c r="A49" s="4" t="s">
        <v>122</v>
      </c>
      <c r="B49" s="3">
        <v>52800</v>
      </c>
      <c r="C49" s="3">
        <v>33800</v>
      </c>
      <c r="D49" s="3">
        <v>33750</v>
      </c>
      <c r="E49" s="3">
        <v>4200</v>
      </c>
      <c r="F49" s="3">
        <f>C49+E49</f>
        <v>38000</v>
      </c>
    </row>
    <row r="50" spans="1:6" ht="79.5" customHeight="1">
      <c r="A50" s="6" t="s">
        <v>97</v>
      </c>
      <c r="B50" s="1">
        <v>183200</v>
      </c>
      <c r="C50" s="1">
        <v>182300</v>
      </c>
      <c r="D50" s="1">
        <v>145972.43</v>
      </c>
      <c r="E50" s="1">
        <v>900</v>
      </c>
      <c r="F50" s="3">
        <f>C50+E50</f>
        <v>183200</v>
      </c>
    </row>
    <row r="51" spans="1:6" ht="47.25">
      <c r="A51" s="6" t="s">
        <v>104</v>
      </c>
      <c r="B51" s="1">
        <v>23700</v>
      </c>
      <c r="C51" s="1">
        <v>13800</v>
      </c>
      <c r="D51" s="1">
        <v>13800</v>
      </c>
      <c r="E51" s="1">
        <v>1600</v>
      </c>
      <c r="F51" s="3">
        <f>C51+E51</f>
        <v>15400</v>
      </c>
    </row>
    <row r="52" spans="1:6" ht="18" customHeight="1">
      <c r="A52" s="7" t="s">
        <v>99</v>
      </c>
      <c r="B52" s="1"/>
      <c r="C52" s="1"/>
      <c r="D52" s="1"/>
      <c r="E52" s="1"/>
      <c r="F52" s="1"/>
    </row>
    <row r="53" spans="1:6" ht="18" customHeight="1">
      <c r="A53" s="7" t="s">
        <v>98</v>
      </c>
      <c r="B53" s="1"/>
      <c r="C53" s="1"/>
      <c r="D53" s="1"/>
      <c r="E53" s="1"/>
      <c r="F53" s="1"/>
    </row>
    <row r="54" spans="1:6" ht="32.25" customHeight="1">
      <c r="A54" s="85" t="s">
        <v>100</v>
      </c>
      <c r="B54" s="1">
        <v>45000</v>
      </c>
      <c r="C54" s="1">
        <v>20000</v>
      </c>
      <c r="D54" s="1">
        <v>20000</v>
      </c>
      <c r="E54" s="1"/>
      <c r="F54" s="1">
        <f aca="true" t="shared" si="2" ref="F54:F64">C54+E54</f>
        <v>20000</v>
      </c>
    </row>
    <row r="55" spans="1:6" ht="34.5" customHeight="1">
      <c r="A55" s="85" t="s">
        <v>101</v>
      </c>
      <c r="B55" s="1">
        <v>200000</v>
      </c>
      <c r="C55" s="1"/>
      <c r="D55" s="1"/>
      <c r="E55" s="1"/>
      <c r="F55" s="1">
        <f t="shared" si="2"/>
        <v>0</v>
      </c>
    </row>
    <row r="56" spans="1:6" ht="25.5" customHeight="1">
      <c r="A56" s="85" t="s">
        <v>101</v>
      </c>
      <c r="B56" s="1"/>
      <c r="C56" s="1"/>
      <c r="D56" s="1"/>
      <c r="E56" s="1"/>
      <c r="F56" s="1">
        <f t="shared" si="2"/>
        <v>0</v>
      </c>
    </row>
    <row r="57" spans="1:6" ht="33.75" customHeight="1">
      <c r="A57" s="85" t="s">
        <v>102</v>
      </c>
      <c r="B57" s="1">
        <v>18500</v>
      </c>
      <c r="C57" s="1">
        <v>10340</v>
      </c>
      <c r="D57" s="1">
        <v>7790</v>
      </c>
      <c r="E57" s="1"/>
      <c r="F57" s="1">
        <f t="shared" si="2"/>
        <v>10340</v>
      </c>
    </row>
    <row r="58" spans="1:6" ht="33.75" customHeight="1">
      <c r="A58" s="85" t="s">
        <v>103</v>
      </c>
      <c r="B58" s="1">
        <v>61600</v>
      </c>
      <c r="C58" s="1">
        <v>47968</v>
      </c>
      <c r="D58" s="1">
        <v>47968</v>
      </c>
      <c r="E58" s="1"/>
      <c r="F58" s="1">
        <f t="shared" si="2"/>
        <v>47968</v>
      </c>
    </row>
    <row r="59" spans="1:6" ht="52.5" customHeight="1">
      <c r="A59" s="85" t="s">
        <v>105</v>
      </c>
      <c r="B59" s="1">
        <v>5000</v>
      </c>
      <c r="C59" s="1">
        <v>5000</v>
      </c>
      <c r="D59" s="1">
        <v>5000</v>
      </c>
      <c r="E59" s="1"/>
      <c r="F59" s="1">
        <f t="shared" si="2"/>
        <v>5000</v>
      </c>
    </row>
    <row r="60" spans="1:6" ht="47.25" customHeight="1">
      <c r="A60" s="85" t="s">
        <v>106</v>
      </c>
      <c r="B60" s="1">
        <v>100</v>
      </c>
      <c r="C60" s="1">
        <v>100</v>
      </c>
      <c r="D60" s="1">
        <v>100</v>
      </c>
      <c r="E60" s="1"/>
      <c r="F60" s="1">
        <f t="shared" si="2"/>
        <v>100</v>
      </c>
    </row>
    <row r="61" spans="1:6" ht="47.25">
      <c r="A61" s="85" t="s">
        <v>107</v>
      </c>
      <c r="B61" s="1"/>
      <c r="C61" s="1"/>
      <c r="D61" s="1"/>
      <c r="E61" s="1"/>
      <c r="F61" s="1">
        <f t="shared" si="2"/>
        <v>0</v>
      </c>
    </row>
    <row r="62" spans="1:6" ht="15.75">
      <c r="A62" s="85" t="s">
        <v>174</v>
      </c>
      <c r="B62" s="1">
        <v>26100</v>
      </c>
      <c r="C62" s="1">
        <v>14500</v>
      </c>
      <c r="D62" s="1">
        <v>14500</v>
      </c>
      <c r="E62" s="1">
        <v>11600</v>
      </c>
      <c r="F62" s="1">
        <f t="shared" si="2"/>
        <v>26100</v>
      </c>
    </row>
    <row r="63" spans="1:6" ht="22.5" customHeight="1">
      <c r="A63" s="6" t="s">
        <v>109</v>
      </c>
      <c r="B63" s="1"/>
      <c r="C63" s="1"/>
      <c r="D63" s="1"/>
      <c r="E63" s="1"/>
      <c r="F63" s="1">
        <f t="shared" si="2"/>
        <v>0</v>
      </c>
    </row>
    <row r="64" spans="1:6" ht="22.5" customHeight="1">
      <c r="A64" s="6" t="s">
        <v>110</v>
      </c>
      <c r="B64" s="1"/>
      <c r="C64" s="1"/>
      <c r="D64" s="1"/>
      <c r="E64" s="1"/>
      <c r="F64" s="1">
        <f t="shared" si="2"/>
        <v>0</v>
      </c>
    </row>
    <row r="65" spans="1:6" ht="51.75" customHeight="1">
      <c r="A65" s="6" t="s">
        <v>111</v>
      </c>
      <c r="B65" s="3">
        <f>SUM(B66:B74)</f>
        <v>70000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</row>
    <row r="66" spans="1:6" ht="38.25">
      <c r="A66" s="87" t="s">
        <v>112</v>
      </c>
      <c r="B66" s="3"/>
      <c r="C66" s="3"/>
      <c r="D66" s="3"/>
      <c r="E66" s="3"/>
      <c r="F66" s="3"/>
    </row>
    <row r="67" spans="1:6" ht="25.5">
      <c r="A67" s="87" t="s">
        <v>113</v>
      </c>
      <c r="B67" s="3"/>
      <c r="C67" s="3"/>
      <c r="D67" s="3"/>
      <c r="E67" s="3"/>
      <c r="F67" s="3"/>
    </row>
    <row r="68" spans="1:6" ht="25.5">
      <c r="A68" s="87" t="s">
        <v>114</v>
      </c>
      <c r="B68" s="3"/>
      <c r="C68" s="3"/>
      <c r="D68" s="3"/>
      <c r="E68" s="3"/>
      <c r="F68" s="3"/>
    </row>
    <row r="69" spans="1:6" ht="83.25" customHeight="1">
      <c r="A69" s="95" t="s">
        <v>143</v>
      </c>
      <c r="B69" s="3"/>
      <c r="C69" s="3"/>
      <c r="D69" s="3"/>
      <c r="E69" s="3"/>
      <c r="F69" s="3"/>
    </row>
    <row r="70" spans="1:6" ht="25.5">
      <c r="A70" s="87" t="s">
        <v>116</v>
      </c>
      <c r="B70" s="3"/>
      <c r="C70" s="3"/>
      <c r="D70" s="3"/>
      <c r="E70" s="3"/>
      <c r="F70" s="3"/>
    </row>
    <row r="71" spans="1:6" ht="25.5">
      <c r="A71" s="87" t="s">
        <v>117</v>
      </c>
      <c r="B71" s="3">
        <v>70000</v>
      </c>
      <c r="C71" s="3"/>
      <c r="D71" s="3"/>
      <c r="E71" s="3"/>
      <c r="F71" s="3">
        <f>C71+E71</f>
        <v>0</v>
      </c>
    </row>
    <row r="72" spans="1:6" ht="27" customHeight="1">
      <c r="A72" s="88" t="s">
        <v>118</v>
      </c>
      <c r="B72" s="3"/>
      <c r="C72" s="3"/>
      <c r="D72" s="3"/>
      <c r="E72" s="3"/>
      <c r="F72" s="3"/>
    </row>
    <row r="73" spans="1:6" ht="25.5">
      <c r="A73" s="88" t="s">
        <v>119</v>
      </c>
      <c r="B73" s="3"/>
      <c r="C73" s="3"/>
      <c r="D73" s="3"/>
      <c r="E73" s="3"/>
      <c r="F73" s="3"/>
    </row>
    <row r="74" spans="1:6" ht="25.5">
      <c r="A74" s="87" t="s">
        <v>120</v>
      </c>
      <c r="B74" s="3"/>
      <c r="C74" s="3"/>
      <c r="D74" s="3"/>
      <c r="E74" s="3"/>
      <c r="F74" s="3"/>
    </row>
    <row r="75" spans="1:6" ht="28.5" customHeight="1" thickBot="1">
      <c r="A75" s="89" t="s">
        <v>121</v>
      </c>
      <c r="B75" s="48"/>
      <c r="C75" s="48"/>
      <c r="D75" s="48"/>
      <c r="E75" s="48"/>
      <c r="F75" s="48"/>
    </row>
    <row r="76" spans="1:6" ht="28.5" customHeight="1">
      <c r="A76" s="92" t="s">
        <v>123</v>
      </c>
      <c r="B76" s="93">
        <f>B77</f>
        <v>0</v>
      </c>
      <c r="C76" s="93">
        <f>C77</f>
        <v>0</v>
      </c>
      <c r="D76" s="93">
        <f>D77</f>
        <v>0</v>
      </c>
      <c r="E76" s="93">
        <f>E77</f>
        <v>0</v>
      </c>
      <c r="F76" s="93">
        <f>F77</f>
        <v>0</v>
      </c>
    </row>
    <row r="77" spans="1:6" ht="51.75" customHeight="1" thickBot="1">
      <c r="A77" s="91" t="s">
        <v>124</v>
      </c>
      <c r="B77" s="90"/>
      <c r="C77" s="90"/>
      <c r="D77" s="90"/>
      <c r="E77" s="90"/>
      <c r="F77" s="90"/>
    </row>
    <row r="78" spans="1:6" ht="16.5" thickBot="1">
      <c r="A78" s="18" t="s">
        <v>3</v>
      </c>
      <c r="B78" s="19">
        <f>B76+B47+B9</f>
        <v>15473811.86</v>
      </c>
      <c r="C78" s="19">
        <f>C76+C47+C9</f>
        <v>11104430.76</v>
      </c>
      <c r="D78" s="19">
        <f>D76+D47+D9</f>
        <v>11043038.2</v>
      </c>
      <c r="E78" s="19">
        <f>E76+E47+E9</f>
        <v>813463.1900000001</v>
      </c>
      <c r="F78" s="19">
        <f>F76+F47+F9</f>
        <v>11917893.95</v>
      </c>
    </row>
    <row r="79" spans="1:6" ht="15.75">
      <c r="A79" s="20"/>
      <c r="B79" s="21"/>
      <c r="C79" s="21"/>
      <c r="D79" s="21"/>
      <c r="E79" s="21"/>
      <c r="F79" s="21"/>
    </row>
    <row r="80" spans="1:6" ht="15.75">
      <c r="A80" s="20" t="s">
        <v>154</v>
      </c>
      <c r="B80" s="22"/>
      <c r="C80" s="22"/>
      <c r="D80" s="22"/>
      <c r="E80" s="22"/>
      <c r="F80" s="22"/>
    </row>
    <row r="81" spans="1:6" ht="16.5" customHeight="1" thickBot="1">
      <c r="A81" s="123" t="s">
        <v>125</v>
      </c>
      <c r="B81" s="123"/>
      <c r="C81" s="123"/>
      <c r="D81" s="123"/>
      <c r="E81" s="123"/>
      <c r="F81" s="23"/>
    </row>
    <row r="82" spans="1:6" ht="16.5" thickBot="1">
      <c r="A82" s="113" t="s">
        <v>153</v>
      </c>
      <c r="B82" s="113" t="s">
        <v>51</v>
      </c>
      <c r="C82" s="115" t="s">
        <v>53</v>
      </c>
      <c r="D82" s="116"/>
      <c r="E82" s="117"/>
      <c r="F82" s="23"/>
    </row>
    <row r="83" spans="1:6" ht="48" thickBot="1">
      <c r="A83" s="114"/>
      <c r="B83" s="114"/>
      <c r="C83" s="26" t="s">
        <v>12</v>
      </c>
      <c r="D83" s="26" t="s">
        <v>13</v>
      </c>
      <c r="E83" s="26" t="s">
        <v>14</v>
      </c>
      <c r="F83" s="23"/>
    </row>
    <row r="84" spans="1:6" ht="15.75">
      <c r="A84" s="27" t="s">
        <v>15</v>
      </c>
      <c r="B84" s="27"/>
      <c r="C84" s="28">
        <f>SUM(C85:C89)</f>
        <v>434586.26</v>
      </c>
      <c r="D84" s="28">
        <f>SUM(D85:D89)</f>
        <v>434586.26</v>
      </c>
      <c r="E84" s="28">
        <f>SUM(E85:E89)</f>
        <v>1408368.26</v>
      </c>
      <c r="F84" s="23"/>
    </row>
    <row r="85" spans="1:6" ht="18" customHeight="1">
      <c r="A85" s="29" t="s">
        <v>16</v>
      </c>
      <c r="B85" s="29" t="s">
        <v>52</v>
      </c>
      <c r="C85" s="96"/>
      <c r="D85" s="96"/>
      <c r="E85" s="96">
        <v>67106.41</v>
      </c>
      <c r="F85" s="23"/>
    </row>
    <row r="86" spans="1:6" ht="18" customHeight="1">
      <c r="A86" s="102" t="s">
        <v>160</v>
      </c>
      <c r="B86" s="103" t="s">
        <v>52</v>
      </c>
      <c r="C86" s="105"/>
      <c r="D86" s="105"/>
      <c r="E86" s="105">
        <v>63114.91</v>
      </c>
      <c r="F86" s="23"/>
    </row>
    <row r="87" spans="1:6" ht="15.75">
      <c r="A87" s="33" t="s">
        <v>159</v>
      </c>
      <c r="B87" s="104" t="s">
        <v>52</v>
      </c>
      <c r="C87" s="105"/>
      <c r="D87" s="105"/>
      <c r="E87" s="105">
        <v>36000.86</v>
      </c>
      <c r="F87" s="23"/>
    </row>
    <row r="88" spans="1:6" ht="15.75">
      <c r="A88" s="33" t="s">
        <v>17</v>
      </c>
      <c r="B88" s="33" t="s">
        <v>52</v>
      </c>
      <c r="C88" s="34">
        <v>432899.09</v>
      </c>
      <c r="D88" s="34">
        <v>432899.09</v>
      </c>
      <c r="E88" s="34">
        <v>1169193.72</v>
      </c>
      <c r="F88" s="23"/>
    </row>
    <row r="89" spans="1:6" ht="16.5" thickBot="1">
      <c r="A89" s="25" t="s">
        <v>18</v>
      </c>
      <c r="B89" s="25" t="s">
        <v>52</v>
      </c>
      <c r="C89" s="99">
        <v>1687.17</v>
      </c>
      <c r="D89" s="99">
        <v>1687.17</v>
      </c>
      <c r="E89" s="99">
        <v>72952.36</v>
      </c>
      <c r="F89" s="23"/>
    </row>
    <row r="90" spans="1:6" ht="16.5" thickBot="1">
      <c r="A90" s="36"/>
      <c r="B90" s="23"/>
      <c r="C90" s="23"/>
      <c r="D90" s="23"/>
      <c r="E90" s="23"/>
      <c r="F90" s="23"/>
    </row>
    <row r="91" spans="1:6" ht="16.5" thickBot="1">
      <c r="A91" s="113" t="s">
        <v>11</v>
      </c>
      <c r="B91" s="113" t="s">
        <v>51</v>
      </c>
      <c r="C91" s="115" t="s">
        <v>54</v>
      </c>
      <c r="D91" s="116"/>
      <c r="E91" s="117"/>
      <c r="F91" s="23"/>
    </row>
    <row r="92" spans="1:6" ht="48" thickBot="1">
      <c r="A92" s="114"/>
      <c r="B92" s="114"/>
      <c r="C92" s="26" t="s">
        <v>12</v>
      </c>
      <c r="D92" s="26" t="s">
        <v>13</v>
      </c>
      <c r="E92" s="26" t="s">
        <v>14</v>
      </c>
      <c r="F92" s="23"/>
    </row>
    <row r="93" spans="1:6" ht="15.75">
      <c r="A93" s="37" t="s">
        <v>15</v>
      </c>
      <c r="B93" s="38"/>
      <c r="C93" s="28">
        <f>SUM(C94:C101)</f>
        <v>37228.03</v>
      </c>
      <c r="D93" s="28">
        <f>SUM(D94:D101)</f>
        <v>75869.28</v>
      </c>
      <c r="E93" s="28">
        <f>SUM(E94:E101)</f>
        <v>1002401.67</v>
      </c>
      <c r="F93" s="23"/>
    </row>
    <row r="94" spans="1:6" ht="15.75">
      <c r="A94" s="33" t="s">
        <v>144</v>
      </c>
      <c r="B94" s="33" t="s">
        <v>52</v>
      </c>
      <c r="C94" s="33"/>
      <c r="D94" s="33"/>
      <c r="E94" s="33">
        <v>100</v>
      </c>
      <c r="F94" s="23"/>
    </row>
    <row r="95" spans="1:6" ht="15.75">
      <c r="A95" s="29" t="s">
        <v>20</v>
      </c>
      <c r="B95" s="29" t="s">
        <v>52</v>
      </c>
      <c r="C95" s="29"/>
      <c r="D95" s="29"/>
      <c r="E95" s="29">
        <v>7539.72</v>
      </c>
      <c r="F95" s="23"/>
    </row>
    <row r="96" spans="1:6" ht="15.75">
      <c r="A96" s="29" t="s">
        <v>21</v>
      </c>
      <c r="B96" s="29" t="s">
        <v>52</v>
      </c>
      <c r="C96" s="29"/>
      <c r="D96" s="29"/>
      <c r="E96" s="29"/>
      <c r="F96" s="23"/>
    </row>
    <row r="97" spans="1:6" ht="15.75">
      <c r="A97" s="29" t="s">
        <v>22</v>
      </c>
      <c r="B97" s="29" t="s">
        <v>52</v>
      </c>
      <c r="C97" s="29"/>
      <c r="D97" s="29"/>
      <c r="E97" s="29">
        <v>148439.92</v>
      </c>
      <c r="F97" s="23"/>
    </row>
    <row r="98" spans="1:6" ht="15.75">
      <c r="A98" s="29" t="s">
        <v>23</v>
      </c>
      <c r="B98" s="29" t="s">
        <v>52</v>
      </c>
      <c r="C98" s="29">
        <v>1906.27</v>
      </c>
      <c r="D98" s="29">
        <v>11931.39</v>
      </c>
      <c r="E98" s="29">
        <v>245250.73</v>
      </c>
      <c r="F98" s="23"/>
    </row>
    <row r="99" spans="1:6" ht="15.75">
      <c r="A99" s="29" t="s">
        <v>145</v>
      </c>
      <c r="B99" s="29" t="s">
        <v>52</v>
      </c>
      <c r="C99" s="29">
        <v>8006.8</v>
      </c>
      <c r="D99" s="29">
        <v>10734.12</v>
      </c>
      <c r="E99" s="29">
        <v>36404.29</v>
      </c>
      <c r="F99" s="23"/>
    </row>
    <row r="100" spans="1:6" ht="16.5" thickBot="1">
      <c r="A100" s="33" t="s">
        <v>59</v>
      </c>
      <c r="B100" s="25" t="s">
        <v>52</v>
      </c>
      <c r="C100" s="25">
        <v>26250</v>
      </c>
      <c r="D100" s="25">
        <v>50267.8</v>
      </c>
      <c r="E100" s="25">
        <v>547194.59</v>
      </c>
      <c r="F100" s="23"/>
    </row>
    <row r="101" spans="1:6" ht="16.5" thickBot="1">
      <c r="A101" s="98" t="s">
        <v>146</v>
      </c>
      <c r="B101" s="25" t="s">
        <v>52</v>
      </c>
      <c r="C101" s="25">
        <v>1064.96</v>
      </c>
      <c r="D101" s="25">
        <v>2935.97</v>
      </c>
      <c r="E101" s="25">
        <v>17472.42</v>
      </c>
      <c r="F101" s="23"/>
    </row>
    <row r="102" spans="1:6" ht="15.75">
      <c r="A102" s="36"/>
      <c r="B102" s="23"/>
      <c r="C102" s="23"/>
      <c r="D102" s="23"/>
      <c r="E102" s="23"/>
      <c r="F102" s="23"/>
    </row>
    <row r="103" spans="1:6" ht="16.5" thickBot="1">
      <c r="A103" s="39" t="s">
        <v>126</v>
      </c>
      <c r="B103" s="23"/>
      <c r="C103" s="23"/>
      <c r="D103" s="23"/>
      <c r="E103" s="23"/>
      <c r="F103" s="23"/>
    </row>
    <row r="104" spans="1:6" ht="30" customHeight="1" thickBot="1">
      <c r="A104" s="109" t="s">
        <v>24</v>
      </c>
      <c r="B104" s="115" t="s">
        <v>25</v>
      </c>
      <c r="C104" s="117"/>
      <c r="D104" s="115" t="s">
        <v>26</v>
      </c>
      <c r="E104" s="117"/>
      <c r="F104" s="109" t="s">
        <v>27</v>
      </c>
    </row>
    <row r="105" spans="1:6" ht="21" customHeight="1" thickBot="1">
      <c r="A105" s="110"/>
      <c r="B105" s="40" t="s">
        <v>28</v>
      </c>
      <c r="C105" s="40" t="s">
        <v>29</v>
      </c>
      <c r="D105" s="40" t="s">
        <v>28</v>
      </c>
      <c r="E105" s="40" t="s">
        <v>29</v>
      </c>
      <c r="F105" s="110"/>
    </row>
    <row r="106" spans="1:6" ht="24" customHeight="1">
      <c r="A106" s="41" t="s">
        <v>63</v>
      </c>
      <c r="B106" s="28">
        <f>B107+B108+B109+B110+B111+B112+B113+B114+B115</f>
        <v>595469.53</v>
      </c>
      <c r="C106" s="28">
        <f>C107+C108+C109+C110+C111+C112+C113+C114+C115</f>
        <v>0</v>
      </c>
      <c r="D106" s="28">
        <f>D107+D108+D109+D110+D111+D112+D113+D114+D115</f>
        <v>595469.53</v>
      </c>
      <c r="E106" s="28">
        <f>E107+E108+E109+E110+E111+E112+E113+E114+E115</f>
        <v>0</v>
      </c>
      <c r="F106" s="42"/>
    </row>
    <row r="107" spans="1:6" ht="15.75">
      <c r="A107" s="43" t="s">
        <v>30</v>
      </c>
      <c r="B107" s="77">
        <f>E13+E15+E22+E24+E35+E34+E41</f>
        <v>431646.26999999996</v>
      </c>
      <c r="C107" s="44"/>
      <c r="D107" s="1">
        <f aca="true" t="shared" si="3" ref="D107:D116">B107</f>
        <v>431646.26999999996</v>
      </c>
      <c r="E107" s="44"/>
      <c r="F107" s="45"/>
    </row>
    <row r="108" spans="1:6" ht="15.75">
      <c r="A108" s="43" t="s">
        <v>31</v>
      </c>
      <c r="B108" s="77">
        <f>E17+E26+E36+E42</f>
        <v>9432.369999999999</v>
      </c>
      <c r="C108" s="44"/>
      <c r="D108" s="1">
        <f t="shared" si="3"/>
        <v>9432.369999999999</v>
      </c>
      <c r="E108" s="44"/>
      <c r="F108" s="45"/>
    </row>
    <row r="109" spans="1:6" ht="15.75">
      <c r="A109" s="43" t="s">
        <v>7</v>
      </c>
      <c r="B109" s="46">
        <f>E19+E20</f>
        <v>5500</v>
      </c>
      <c r="C109" s="44"/>
      <c r="D109" s="1">
        <f t="shared" si="3"/>
        <v>5500</v>
      </c>
      <c r="E109" s="44"/>
      <c r="F109" s="45"/>
    </row>
    <row r="110" spans="1:6" ht="15.75">
      <c r="A110" s="43" t="s">
        <v>32</v>
      </c>
      <c r="B110" s="46">
        <f>E27</f>
        <v>125205.96</v>
      </c>
      <c r="C110" s="44"/>
      <c r="D110" s="1">
        <f t="shared" si="3"/>
        <v>125205.96</v>
      </c>
      <c r="E110" s="44"/>
      <c r="F110" s="45"/>
    </row>
    <row r="111" spans="1:6" ht="15.75">
      <c r="A111" s="43" t="s">
        <v>33</v>
      </c>
      <c r="B111" s="46">
        <f>E28</f>
        <v>22884.93</v>
      </c>
      <c r="C111" s="44"/>
      <c r="D111" s="1">
        <f t="shared" si="3"/>
        <v>22884.93</v>
      </c>
      <c r="E111" s="44"/>
      <c r="F111" s="45"/>
    </row>
    <row r="112" spans="1:6" ht="15.75">
      <c r="A112" s="43" t="s">
        <v>34</v>
      </c>
      <c r="B112" s="1">
        <f>E29</f>
        <v>0</v>
      </c>
      <c r="C112" s="44"/>
      <c r="D112" s="1">
        <f t="shared" si="3"/>
        <v>0</v>
      </c>
      <c r="E112" s="44"/>
      <c r="F112" s="45"/>
    </row>
    <row r="113" spans="1:6" ht="15.75">
      <c r="A113" s="43" t="s">
        <v>35</v>
      </c>
      <c r="B113" s="1">
        <f>E30</f>
        <v>800</v>
      </c>
      <c r="C113" s="44"/>
      <c r="D113" s="1">
        <f t="shared" si="3"/>
        <v>800</v>
      </c>
      <c r="E113" s="5"/>
      <c r="F113" s="45"/>
    </row>
    <row r="114" spans="1:6" ht="15.75">
      <c r="A114" s="47" t="s">
        <v>67</v>
      </c>
      <c r="B114" s="48"/>
      <c r="C114" s="49"/>
      <c r="D114" s="1">
        <f t="shared" si="3"/>
        <v>0</v>
      </c>
      <c r="E114" s="50">
        <f>C114</f>
        <v>0</v>
      </c>
      <c r="F114" s="51"/>
    </row>
    <row r="115" spans="1:6" ht="15.75">
      <c r="A115" s="47" t="s">
        <v>68</v>
      </c>
      <c r="B115" s="48">
        <f>E46</f>
        <v>0</v>
      </c>
      <c r="C115" s="49"/>
      <c r="D115" s="1">
        <f t="shared" si="3"/>
        <v>0</v>
      </c>
      <c r="E115" s="50"/>
      <c r="F115" s="51"/>
    </row>
    <row r="116" spans="1:6" ht="21.75" customHeight="1" thickBot="1">
      <c r="A116" s="52" t="s">
        <v>70</v>
      </c>
      <c r="B116" s="53">
        <f>E48+E49+E50+E51+E52+E53+E54+E55+E56+E57+E58+E59+E60+E61+E62+E63+E64+E66+E67+E68+E69+E70+E71+E72+E73+E74+E75+E77</f>
        <v>18300</v>
      </c>
      <c r="C116" s="54"/>
      <c r="D116" s="53">
        <f t="shared" si="3"/>
        <v>18300</v>
      </c>
      <c r="E116" s="54"/>
      <c r="F116" s="55"/>
    </row>
    <row r="117" spans="1:6" ht="15.75">
      <c r="A117" s="36"/>
      <c r="B117" s="23"/>
      <c r="C117" s="23"/>
      <c r="D117" s="23"/>
      <c r="E117" s="23"/>
      <c r="F117" s="23"/>
    </row>
    <row r="118" spans="1:6" ht="15.75">
      <c r="A118" s="56" t="s">
        <v>127</v>
      </c>
      <c r="B118" s="56"/>
      <c r="C118" s="56"/>
      <c r="D118" s="23"/>
      <c r="E118" s="23"/>
      <c r="F118" s="23"/>
    </row>
    <row r="119" spans="1:6" ht="15.75">
      <c r="A119" s="57" t="s">
        <v>162</v>
      </c>
      <c r="B119" s="23"/>
      <c r="C119" s="23"/>
      <c r="D119" s="23"/>
      <c r="E119" s="23"/>
      <c r="F119" s="23"/>
    </row>
    <row r="120" spans="1:6" ht="16.5" thickBot="1">
      <c r="A120" s="57" t="s">
        <v>36</v>
      </c>
      <c r="B120" s="23"/>
      <c r="C120" s="23"/>
      <c r="D120" s="23"/>
      <c r="E120" s="23"/>
      <c r="F120" s="23"/>
    </row>
    <row r="121" spans="1:6" ht="48" thickBot="1">
      <c r="A121" s="58" t="s">
        <v>24</v>
      </c>
      <c r="B121" s="59" t="s">
        <v>56</v>
      </c>
      <c r="C121" s="24" t="s">
        <v>57</v>
      </c>
      <c r="D121" s="23"/>
      <c r="E121" s="23"/>
      <c r="F121" s="23"/>
    </row>
    <row r="122" spans="1:6" s="63" customFormat="1" ht="15.75" customHeight="1" thickBot="1">
      <c r="A122" s="60" t="s">
        <v>37</v>
      </c>
      <c r="B122" s="61">
        <f>SUM(B123:B126)</f>
        <v>407575.34</v>
      </c>
      <c r="C122" s="61"/>
      <c r="D122" s="62"/>
      <c r="E122" s="62"/>
      <c r="F122" s="62"/>
    </row>
    <row r="123" spans="1:6" ht="16.5" thickBot="1">
      <c r="A123" s="25" t="s">
        <v>38</v>
      </c>
      <c r="B123" s="26"/>
      <c r="C123" s="26"/>
      <c r="D123" s="23"/>
      <c r="E123" s="23"/>
      <c r="F123" s="23"/>
    </row>
    <row r="124" spans="1:6" ht="16.5" thickBot="1">
      <c r="A124" s="25" t="s">
        <v>39</v>
      </c>
      <c r="B124" s="26">
        <v>407575.34</v>
      </c>
      <c r="C124" s="26"/>
      <c r="D124" s="23"/>
      <c r="E124" s="23"/>
      <c r="F124" s="23"/>
    </row>
    <row r="125" spans="1:6" ht="16.5" thickBot="1">
      <c r="A125" s="64" t="s">
        <v>64</v>
      </c>
      <c r="B125" s="26"/>
      <c r="C125" s="26"/>
      <c r="D125" s="23"/>
      <c r="E125" s="23"/>
      <c r="F125" s="23"/>
    </row>
    <row r="126" spans="1:6" ht="16.5" thickBot="1">
      <c r="A126" s="64" t="s">
        <v>66</v>
      </c>
      <c r="B126" s="26"/>
      <c r="C126" s="26"/>
      <c r="D126" s="23"/>
      <c r="E126" s="23"/>
      <c r="F126" s="23"/>
    </row>
    <row r="127" spans="1:6" s="63" customFormat="1" ht="16.5" thickBot="1">
      <c r="A127" s="60" t="s">
        <v>40</v>
      </c>
      <c r="B127" s="61">
        <f>SUM(B128:B132)</f>
        <v>1472.38</v>
      </c>
      <c r="C127" s="61"/>
      <c r="D127" s="62"/>
      <c r="E127" s="62"/>
      <c r="F127" s="62"/>
    </row>
    <row r="128" spans="1:6" ht="16.5" thickBot="1">
      <c r="A128" s="25" t="s">
        <v>41</v>
      </c>
      <c r="B128" s="26"/>
      <c r="C128" s="26"/>
      <c r="D128" s="23"/>
      <c r="E128" s="23"/>
      <c r="F128" s="23"/>
    </row>
    <row r="129" spans="1:6" ht="16.5" thickBot="1">
      <c r="A129" s="25" t="s">
        <v>42</v>
      </c>
      <c r="B129" s="26"/>
      <c r="C129" s="26"/>
      <c r="D129" s="23"/>
      <c r="E129" s="23"/>
      <c r="F129" s="23"/>
    </row>
    <row r="130" spans="1:6" ht="16.5" thickBot="1">
      <c r="A130" s="25" t="s">
        <v>43</v>
      </c>
      <c r="B130" s="26">
        <v>1472.38</v>
      </c>
      <c r="C130" s="26"/>
      <c r="D130" s="23"/>
      <c r="E130" s="23"/>
      <c r="F130" s="23"/>
    </row>
    <row r="131" spans="1:6" ht="16.5" thickBot="1">
      <c r="A131" s="64" t="s">
        <v>69</v>
      </c>
      <c r="B131" s="26"/>
      <c r="C131" s="26"/>
      <c r="D131" s="23"/>
      <c r="E131" s="23"/>
      <c r="F131" s="23"/>
    </row>
    <row r="132" spans="1:6" ht="16.5" thickBot="1">
      <c r="A132" s="64" t="s">
        <v>165</v>
      </c>
      <c r="B132" s="26"/>
      <c r="C132" s="26"/>
      <c r="D132" s="23"/>
      <c r="E132" s="23"/>
      <c r="F132" s="23"/>
    </row>
    <row r="133" spans="1:6" s="63" customFormat="1" ht="18" customHeight="1" thickBot="1">
      <c r="A133" s="60" t="s">
        <v>44</v>
      </c>
      <c r="B133" s="61">
        <v>0</v>
      </c>
      <c r="C133" s="65">
        <v>38927.57</v>
      </c>
      <c r="D133" s="62"/>
      <c r="E133" s="62"/>
      <c r="F133" s="62"/>
    </row>
    <row r="134" spans="1:6" s="63" customFormat="1" ht="16.5" thickBot="1">
      <c r="A134" s="60" t="s">
        <v>45</v>
      </c>
      <c r="B134" s="61">
        <v>0</v>
      </c>
      <c r="C134" s="61">
        <v>0</v>
      </c>
      <c r="D134" s="62"/>
      <c r="E134" s="62"/>
      <c r="F134" s="62"/>
    </row>
    <row r="135" spans="1:6" s="63" customFormat="1" ht="15.75">
      <c r="A135" s="66"/>
      <c r="B135" s="66"/>
      <c r="C135" s="66"/>
      <c r="D135" s="62"/>
      <c r="E135" s="62"/>
      <c r="F135" s="62"/>
    </row>
    <row r="136" spans="1:6" ht="15.75">
      <c r="A136" s="119" t="s">
        <v>128</v>
      </c>
      <c r="B136" s="119"/>
      <c r="C136" s="119"/>
      <c r="D136" s="23"/>
      <c r="E136" s="23"/>
      <c r="F136" s="23"/>
    </row>
    <row r="137" spans="1:6" ht="16.5" thickBot="1">
      <c r="A137" s="36" t="s">
        <v>58</v>
      </c>
      <c r="B137" s="23"/>
      <c r="C137" s="23"/>
      <c r="D137" s="23"/>
      <c r="E137" s="23"/>
      <c r="F137" s="23"/>
    </row>
    <row r="138" spans="1:6" ht="16.5" thickBot="1">
      <c r="A138" s="113" t="s">
        <v>11</v>
      </c>
      <c r="B138" s="113" t="s">
        <v>55</v>
      </c>
      <c r="C138" s="115" t="s">
        <v>46</v>
      </c>
      <c r="D138" s="116"/>
      <c r="E138" s="117"/>
      <c r="F138" s="23"/>
    </row>
    <row r="139" spans="1:6" ht="46.5" customHeight="1" thickBot="1">
      <c r="A139" s="114"/>
      <c r="B139" s="114"/>
      <c r="C139" s="26" t="s">
        <v>12</v>
      </c>
      <c r="D139" s="26" t="s">
        <v>13</v>
      </c>
      <c r="E139" s="26" t="s">
        <v>14</v>
      </c>
      <c r="F139" s="23"/>
    </row>
    <row r="140" spans="1:6" ht="15.75">
      <c r="A140" s="37" t="s">
        <v>15</v>
      </c>
      <c r="B140" s="67"/>
      <c r="C140" s="38">
        <f>SUM(C141:C144)</f>
        <v>0</v>
      </c>
      <c r="D140" s="38">
        <f>SUM(D141:D144)</f>
        <v>0</v>
      </c>
      <c r="E140" s="38">
        <f>SUM(E141:E144)</f>
        <v>7539.720000000001</v>
      </c>
      <c r="F140" s="23"/>
    </row>
    <row r="141" spans="1:6" ht="15.75">
      <c r="A141" s="33" t="s">
        <v>47</v>
      </c>
      <c r="B141" s="68"/>
      <c r="C141" s="69"/>
      <c r="D141" s="69"/>
      <c r="E141" s="69">
        <v>4983.56</v>
      </c>
      <c r="F141" s="23"/>
    </row>
    <row r="142" spans="1:6" ht="15.75">
      <c r="A142" s="31" t="s">
        <v>48</v>
      </c>
      <c r="B142" s="70"/>
      <c r="C142" s="71"/>
      <c r="D142" s="71"/>
      <c r="E142" s="71">
        <v>2119.98</v>
      </c>
      <c r="F142" s="23"/>
    </row>
    <row r="143" spans="1:6" ht="15.75">
      <c r="A143" s="33" t="s">
        <v>49</v>
      </c>
      <c r="B143" s="68"/>
      <c r="C143" s="69"/>
      <c r="D143" s="69"/>
      <c r="E143" s="69">
        <v>436.18</v>
      </c>
      <c r="F143" s="23"/>
    </row>
    <row r="144" spans="1:6" ht="16.5" thickBot="1">
      <c r="A144" s="25" t="s">
        <v>50</v>
      </c>
      <c r="B144" s="26"/>
      <c r="C144" s="72"/>
      <c r="D144" s="72"/>
      <c r="E144" s="72"/>
      <c r="F144" s="23"/>
    </row>
    <row r="145" spans="1:6" ht="15.75">
      <c r="A145" s="20"/>
      <c r="B145" s="22"/>
      <c r="C145" s="22"/>
      <c r="D145" s="22"/>
      <c r="E145" s="22"/>
      <c r="F145" s="22"/>
    </row>
    <row r="146" spans="1:6" ht="31.5" customHeight="1">
      <c r="A146" s="122" t="s">
        <v>139</v>
      </c>
      <c r="B146" s="122"/>
      <c r="C146" s="73"/>
      <c r="D146" s="73"/>
      <c r="E146" s="73"/>
      <c r="F146" s="74"/>
    </row>
    <row r="147" spans="1:5" ht="15.75">
      <c r="A147" s="23" t="s">
        <v>140</v>
      </c>
      <c r="B147" s="23"/>
      <c r="C147" s="23"/>
      <c r="D147" s="23"/>
      <c r="E147" s="23"/>
    </row>
    <row r="148" spans="1:38" s="75" customFormat="1" ht="15.75">
      <c r="A148" s="23"/>
      <c r="B148" s="23"/>
      <c r="C148" s="23"/>
      <c r="D148" s="23"/>
      <c r="E148" s="23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spans="1:38" s="75" customFormat="1" ht="15.75">
      <c r="A149" s="23" t="s">
        <v>71</v>
      </c>
      <c r="B149" s="23"/>
      <c r="C149" s="23"/>
      <c r="D149" s="23"/>
      <c r="E149" s="23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</row>
    <row r="150" spans="1:5" ht="15.75">
      <c r="A150" s="23"/>
      <c r="B150" s="23"/>
      <c r="C150" s="23"/>
      <c r="D150" s="23"/>
      <c r="E150" s="23"/>
    </row>
    <row r="151" spans="2:5" ht="15.75">
      <c r="B151" s="23"/>
      <c r="C151" s="23"/>
      <c r="D151" s="23"/>
      <c r="E151" s="23"/>
    </row>
  </sheetData>
  <sheetProtection/>
  <mergeCells count="27">
    <mergeCell ref="D1:F1"/>
    <mergeCell ref="A146:B146"/>
    <mergeCell ref="A81:E81"/>
    <mergeCell ref="A104:A105"/>
    <mergeCell ref="B104:C104"/>
    <mergeCell ref="D104:E104"/>
    <mergeCell ref="B91:B92"/>
    <mergeCell ref="C91:E91"/>
    <mergeCell ref="A91:A92"/>
    <mergeCell ref="A138:A139"/>
    <mergeCell ref="B138:B139"/>
    <mergeCell ref="C138:E138"/>
    <mergeCell ref="A136:C136"/>
    <mergeCell ref="D7:D8"/>
    <mergeCell ref="A7:A8"/>
    <mergeCell ref="B7:B8"/>
    <mergeCell ref="E7:E8"/>
    <mergeCell ref="A2:F2"/>
    <mergeCell ref="A3:F3"/>
    <mergeCell ref="A4:E4"/>
    <mergeCell ref="F104:F105"/>
    <mergeCell ref="A5:E5"/>
    <mergeCell ref="F7:F8"/>
    <mergeCell ref="A82:A83"/>
    <mergeCell ref="B82:B83"/>
    <mergeCell ref="C82:E82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5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2017-01-03T12:51:46Z</cp:lastPrinted>
  <dcterms:created xsi:type="dcterms:W3CDTF">1996-10-08T23:32:33Z</dcterms:created>
  <dcterms:modified xsi:type="dcterms:W3CDTF">2017-01-05T12:32:56Z</dcterms:modified>
  <cp:category/>
  <cp:version/>
  <cp:contentType/>
  <cp:contentStatus/>
</cp:coreProperties>
</file>